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84" i="1" l="1"/>
  <c r="G283" i="1"/>
  <c r="H283" i="1" s="1"/>
  <c r="F283" i="1"/>
  <c r="E283" i="1"/>
  <c r="H282" i="1"/>
  <c r="G281" i="1"/>
  <c r="F281" i="1"/>
  <c r="E281" i="1"/>
  <c r="H280" i="1"/>
  <c r="G279" i="1"/>
  <c r="F279" i="1"/>
  <c r="E279" i="1"/>
  <c r="H278" i="1"/>
  <c r="G277" i="1"/>
  <c r="H277" i="1" s="1"/>
  <c r="F277" i="1"/>
  <c r="E277" i="1"/>
  <c r="H276" i="1"/>
  <c r="G275" i="1"/>
  <c r="H275" i="1" s="1"/>
  <c r="F275" i="1"/>
  <c r="E275" i="1"/>
  <c r="H274" i="1"/>
  <c r="G273" i="1"/>
  <c r="H273" i="1" s="1"/>
  <c r="F273" i="1"/>
  <c r="F272" i="1" s="1"/>
  <c r="E273" i="1"/>
  <c r="E272" i="1" s="1"/>
  <c r="H271" i="1"/>
  <c r="H270" i="1"/>
  <c r="G269" i="1"/>
  <c r="F269" i="1"/>
  <c r="F268" i="1" s="1"/>
  <c r="E269" i="1"/>
  <c r="E268" i="1"/>
  <c r="H267" i="1"/>
  <c r="G266" i="1"/>
  <c r="F266" i="1"/>
  <c r="E266" i="1"/>
  <c r="H265" i="1"/>
  <c r="G264" i="1"/>
  <c r="F264" i="1"/>
  <c r="E264" i="1"/>
  <c r="H263" i="1"/>
  <c r="H262" i="1"/>
  <c r="G261" i="1"/>
  <c r="F261" i="1"/>
  <c r="E261" i="1"/>
  <c r="H260" i="1"/>
  <c r="H259" i="1"/>
  <c r="G259" i="1"/>
  <c r="F259" i="1"/>
  <c r="E259" i="1"/>
  <c r="H257" i="1"/>
  <c r="G256" i="1"/>
  <c r="F256" i="1"/>
  <c r="H256" i="1" s="1"/>
  <c r="E256" i="1"/>
  <c r="H255" i="1"/>
  <c r="G254" i="1"/>
  <c r="G253" i="1" s="1"/>
  <c r="F254" i="1"/>
  <c r="E254" i="1"/>
  <c r="H252" i="1"/>
  <c r="G251" i="1"/>
  <c r="F251" i="1"/>
  <c r="E251" i="1"/>
  <c r="H250" i="1"/>
  <c r="G249" i="1"/>
  <c r="H249" i="1" s="1"/>
  <c r="F249" i="1"/>
  <c r="F248" i="1" s="1"/>
  <c r="E249" i="1"/>
  <c r="G248" i="1"/>
  <c r="E248" i="1"/>
  <c r="H247" i="1"/>
  <c r="H246" i="1"/>
  <c r="G245" i="1"/>
  <c r="F245" i="1"/>
  <c r="E245" i="1"/>
  <c r="H244" i="1"/>
  <c r="G243" i="1"/>
  <c r="F243" i="1"/>
  <c r="E243" i="1"/>
  <c r="H242" i="1"/>
  <c r="G241" i="1"/>
  <c r="F241" i="1"/>
  <c r="E241" i="1"/>
  <c r="E240" i="1" s="1"/>
  <c r="H239" i="1"/>
  <c r="G238" i="1"/>
  <c r="F238" i="1"/>
  <c r="E238" i="1"/>
  <c r="H237" i="1"/>
  <c r="G236" i="1"/>
  <c r="H236" i="1" s="1"/>
  <c r="F236" i="1"/>
  <c r="E236" i="1"/>
  <c r="H235" i="1"/>
  <c r="G234" i="1"/>
  <c r="F234" i="1"/>
  <c r="E234" i="1"/>
  <c r="H233" i="1"/>
  <c r="G232" i="1"/>
  <c r="G231" i="1" s="1"/>
  <c r="G230" i="1" s="1"/>
  <c r="F232" i="1"/>
  <c r="E232" i="1"/>
  <c r="H229" i="1"/>
  <c r="H228" i="1"/>
  <c r="G227" i="1"/>
  <c r="F227" i="1"/>
  <c r="F226" i="1" s="1"/>
  <c r="E227" i="1"/>
  <c r="E226" i="1" s="1"/>
  <c r="H225" i="1"/>
  <c r="H224" i="1"/>
  <c r="G223" i="1"/>
  <c r="F223" i="1"/>
  <c r="E223" i="1"/>
  <c r="H221" i="1"/>
  <c r="H220" i="1"/>
  <c r="G219" i="1"/>
  <c r="F219" i="1"/>
  <c r="E219" i="1"/>
  <c r="H217" i="1"/>
  <c r="H216" i="1"/>
  <c r="H215" i="1"/>
  <c r="G214" i="1"/>
  <c r="F214" i="1"/>
  <c r="E214" i="1"/>
  <c r="H212" i="1"/>
  <c r="G211" i="1"/>
  <c r="F211" i="1"/>
  <c r="E211" i="1"/>
  <c r="H210" i="1"/>
  <c r="G209" i="1"/>
  <c r="F209" i="1"/>
  <c r="E209" i="1"/>
  <c r="G207" i="1"/>
  <c r="F207" i="1"/>
  <c r="E207" i="1"/>
  <c r="H206" i="1"/>
  <c r="G205" i="1"/>
  <c r="F205" i="1"/>
  <c r="E205" i="1"/>
  <c r="H204" i="1"/>
  <c r="G203" i="1"/>
  <c r="F203" i="1"/>
  <c r="E203" i="1"/>
  <c r="H202" i="1"/>
  <c r="H201" i="1"/>
  <c r="G201" i="1"/>
  <c r="F201" i="1"/>
  <c r="E201" i="1"/>
  <c r="H200" i="1"/>
  <c r="G199" i="1"/>
  <c r="F199" i="1"/>
  <c r="E199" i="1"/>
  <c r="H198" i="1"/>
  <c r="G197" i="1"/>
  <c r="G196" i="1" s="1"/>
  <c r="F197" i="1"/>
  <c r="F196" i="1" s="1"/>
  <c r="E197" i="1"/>
  <c r="E196" i="1" s="1"/>
  <c r="H195" i="1"/>
  <c r="G194" i="1"/>
  <c r="F194" i="1"/>
  <c r="F193" i="1" s="1"/>
  <c r="E194" i="1"/>
  <c r="E193" i="1" s="1"/>
  <c r="H192" i="1"/>
  <c r="G191" i="1"/>
  <c r="F191" i="1"/>
  <c r="E191" i="1"/>
  <c r="H190" i="1"/>
  <c r="G189" i="1"/>
  <c r="F189" i="1"/>
  <c r="F188" i="1" s="1"/>
  <c r="E189" i="1"/>
  <c r="H187" i="1"/>
  <c r="G186" i="1"/>
  <c r="F186" i="1"/>
  <c r="F185" i="1" s="1"/>
  <c r="E186" i="1"/>
  <c r="E185" i="1" s="1"/>
  <c r="H184" i="1"/>
  <c r="G183" i="1"/>
  <c r="F183" i="1"/>
  <c r="F182" i="1" s="1"/>
  <c r="E183" i="1"/>
  <c r="E182" i="1" s="1"/>
  <c r="H181" i="1"/>
  <c r="G180" i="1"/>
  <c r="F180" i="1"/>
  <c r="E180" i="1"/>
  <c r="E179" i="1" s="1"/>
  <c r="G179" i="1"/>
  <c r="F179" i="1"/>
  <c r="H176" i="1"/>
  <c r="H175" i="1"/>
  <c r="G174" i="1"/>
  <c r="H174" i="1" s="1"/>
  <c r="F174" i="1"/>
  <c r="E174" i="1"/>
  <c r="E170" i="1" s="1"/>
  <c r="H173" i="1"/>
  <c r="H172" i="1"/>
  <c r="G171" i="1"/>
  <c r="G170" i="1" s="1"/>
  <c r="F171" i="1"/>
  <c r="F170" i="1" s="1"/>
  <c r="H169" i="1"/>
  <c r="H168" i="1"/>
  <c r="G167" i="1"/>
  <c r="F167" i="1"/>
  <c r="E167" i="1"/>
  <c r="H166" i="1"/>
  <c r="H165" i="1"/>
  <c r="G164" i="1"/>
  <c r="F164" i="1"/>
  <c r="E164" i="1"/>
  <c r="G163" i="1"/>
  <c r="H162" i="1"/>
  <c r="G161" i="1"/>
  <c r="F161" i="1"/>
  <c r="E161" i="1"/>
  <c r="H160" i="1"/>
  <c r="H159" i="1"/>
  <c r="H158" i="1"/>
  <c r="G157" i="1"/>
  <c r="F157" i="1"/>
  <c r="E157" i="1"/>
  <c r="H155" i="1"/>
  <c r="G154" i="1"/>
  <c r="F154" i="1"/>
  <c r="E154" i="1"/>
  <c r="H153" i="1"/>
  <c r="G152" i="1"/>
  <c r="F152" i="1"/>
  <c r="E152" i="1"/>
  <c r="H151" i="1"/>
  <c r="G150" i="1"/>
  <c r="F150" i="1"/>
  <c r="E150" i="1"/>
  <c r="H149" i="1"/>
  <c r="G148" i="1"/>
  <c r="F148" i="1"/>
  <c r="E148" i="1"/>
  <c r="H147" i="1"/>
  <c r="G146" i="1"/>
  <c r="F146" i="1"/>
  <c r="E146" i="1"/>
  <c r="H145" i="1"/>
  <c r="G144" i="1"/>
  <c r="H144" i="1" s="1"/>
  <c r="F144" i="1"/>
  <c r="E144" i="1"/>
  <c r="H143" i="1"/>
  <c r="G142" i="1"/>
  <c r="F142" i="1"/>
  <c r="E142" i="1"/>
  <c r="H141" i="1"/>
  <c r="G140" i="1"/>
  <c r="F140" i="1"/>
  <c r="E140" i="1"/>
  <c r="H138" i="1"/>
  <c r="G137" i="1"/>
  <c r="F137" i="1"/>
  <c r="E137" i="1"/>
  <c r="H136" i="1"/>
  <c r="G135" i="1"/>
  <c r="F135" i="1"/>
  <c r="E135" i="1"/>
  <c r="H134" i="1"/>
  <c r="G133" i="1"/>
  <c r="F133" i="1"/>
  <c r="E133" i="1"/>
  <c r="H132" i="1"/>
  <c r="G131" i="1"/>
  <c r="F131" i="1"/>
  <c r="E131" i="1"/>
  <c r="H128" i="1"/>
  <c r="G127" i="1"/>
  <c r="H127" i="1" s="1"/>
  <c r="F127" i="1"/>
  <c r="E127" i="1"/>
  <c r="H126" i="1"/>
  <c r="G125" i="1"/>
  <c r="F125" i="1"/>
  <c r="E125" i="1"/>
  <c r="H124" i="1"/>
  <c r="G123" i="1"/>
  <c r="F123" i="1"/>
  <c r="E123" i="1"/>
  <c r="H122" i="1"/>
  <c r="G121" i="1"/>
  <c r="F121" i="1"/>
  <c r="E121" i="1"/>
  <c r="G120" i="1"/>
  <c r="H119" i="1"/>
  <c r="G118" i="1"/>
  <c r="F118" i="1"/>
  <c r="E118" i="1"/>
  <c r="H117" i="1"/>
  <c r="G116" i="1"/>
  <c r="H116" i="1" s="1"/>
  <c r="F116" i="1"/>
  <c r="E116" i="1"/>
  <c r="H115" i="1"/>
  <c r="G113" i="1"/>
  <c r="F113" i="1"/>
  <c r="F112" i="1" s="1"/>
  <c r="E113" i="1"/>
  <c r="H109" i="1"/>
  <c r="G108" i="1"/>
  <c r="F108" i="1"/>
  <c r="E108" i="1"/>
  <c r="H107" i="1"/>
  <c r="G106" i="1"/>
  <c r="F106" i="1"/>
  <c r="E106" i="1"/>
  <c r="H105" i="1"/>
  <c r="G104" i="1"/>
  <c r="F104" i="1"/>
  <c r="E104" i="1"/>
  <c r="H103" i="1"/>
  <c r="G102" i="1"/>
  <c r="F102" i="1"/>
  <c r="E102" i="1"/>
  <c r="H101" i="1"/>
  <c r="H100" i="1"/>
  <c r="H98" i="1"/>
  <c r="G97" i="1"/>
  <c r="H97" i="1" s="1"/>
  <c r="F97" i="1"/>
  <c r="E97" i="1"/>
  <c r="H96" i="1"/>
  <c r="G95" i="1"/>
  <c r="F95" i="1"/>
  <c r="F94" i="1" s="1"/>
  <c r="E95" i="1"/>
  <c r="H93" i="1"/>
  <c r="G92" i="1"/>
  <c r="F92" i="1"/>
  <c r="F91" i="1" s="1"/>
  <c r="E92" i="1"/>
  <c r="E91" i="1" s="1"/>
  <c r="H90" i="1"/>
  <c r="G89" i="1"/>
  <c r="H89" i="1" s="1"/>
  <c r="F89" i="1"/>
  <c r="E89" i="1"/>
  <c r="H88" i="1"/>
  <c r="G87" i="1"/>
  <c r="F87" i="1"/>
  <c r="E87" i="1"/>
  <c r="H86" i="1"/>
  <c r="H85" i="1"/>
  <c r="H84" i="1"/>
  <c r="G83" i="1"/>
  <c r="H83" i="1" s="1"/>
  <c r="F83" i="1"/>
  <c r="E83" i="1"/>
  <c r="H81" i="1"/>
  <c r="H80" i="1"/>
  <c r="H79" i="1"/>
  <c r="G78" i="1"/>
  <c r="F78" i="1"/>
  <c r="E78" i="1"/>
  <c r="H77" i="1"/>
  <c r="H76" i="1"/>
  <c r="G76" i="1"/>
  <c r="F76" i="1"/>
  <c r="F75" i="1" s="1"/>
  <c r="E76" i="1"/>
  <c r="E75" i="1" s="1"/>
  <c r="H74" i="1"/>
  <c r="H73" i="1"/>
  <c r="H72" i="1"/>
  <c r="G71" i="1"/>
  <c r="H71" i="1" s="1"/>
  <c r="F71" i="1"/>
  <c r="F70" i="1" s="1"/>
  <c r="E71" i="1"/>
  <c r="E70" i="1" s="1"/>
  <c r="H69" i="1"/>
  <c r="H68" i="1"/>
  <c r="G67" i="1"/>
  <c r="F67" i="1"/>
  <c r="F66" i="1" s="1"/>
  <c r="E67" i="1"/>
  <c r="E66" i="1" s="1"/>
  <c r="H65" i="1"/>
  <c r="H64" i="1"/>
  <c r="G63" i="1"/>
  <c r="G59" i="1" s="1"/>
  <c r="F63" i="1"/>
  <c r="E63" i="1"/>
  <c r="H62" i="1"/>
  <c r="H61" i="1"/>
  <c r="G60" i="1"/>
  <c r="F60" i="1"/>
  <c r="F59" i="1" s="1"/>
  <c r="E60" i="1"/>
  <c r="E59" i="1" s="1"/>
  <c r="H57" i="1"/>
  <c r="H56" i="1"/>
  <c r="G55" i="1"/>
  <c r="F55" i="1"/>
  <c r="E55" i="1"/>
  <c r="H54" i="1"/>
  <c r="H53" i="1"/>
  <c r="H52" i="1"/>
  <c r="G51" i="1"/>
  <c r="F51" i="1"/>
  <c r="E51" i="1"/>
  <c r="H50" i="1"/>
  <c r="G49" i="1"/>
  <c r="F49" i="1"/>
  <c r="E49" i="1"/>
  <c r="E48" i="1" s="1"/>
  <c r="G48" i="1"/>
  <c r="H47" i="1"/>
  <c r="G46" i="1"/>
  <c r="F46" i="1"/>
  <c r="H46" i="1" s="1"/>
  <c r="E46" i="1"/>
  <c r="H45" i="1"/>
  <c r="H44" i="1"/>
  <c r="H43" i="1"/>
  <c r="G43" i="1"/>
  <c r="F43" i="1"/>
  <c r="E43" i="1"/>
  <c r="H42" i="1"/>
  <c r="G41" i="1"/>
  <c r="G40" i="1" s="1"/>
  <c r="F41" i="1"/>
  <c r="E41" i="1"/>
  <c r="H39" i="1"/>
  <c r="G38" i="1"/>
  <c r="G37" i="1" s="1"/>
  <c r="F38" i="1"/>
  <c r="E38" i="1"/>
  <c r="E37" i="1" s="1"/>
  <c r="H36" i="1"/>
  <c r="G35" i="1"/>
  <c r="H35" i="1" s="1"/>
  <c r="F35" i="1"/>
  <c r="F34" i="1" s="1"/>
  <c r="E35" i="1"/>
  <c r="E34" i="1" s="1"/>
  <c r="H33" i="1"/>
  <c r="H32" i="1"/>
  <c r="G31" i="1"/>
  <c r="H31" i="1" s="1"/>
  <c r="F31" i="1"/>
  <c r="E31" i="1"/>
  <c r="H30" i="1"/>
  <c r="G29" i="1"/>
  <c r="F29" i="1"/>
  <c r="H29" i="1" s="1"/>
  <c r="E29" i="1"/>
  <c r="H28" i="1"/>
  <c r="G27" i="1"/>
  <c r="F27" i="1"/>
  <c r="E27" i="1"/>
  <c r="G26" i="1"/>
  <c r="H25" i="1"/>
  <c r="G24" i="1"/>
  <c r="F24" i="1"/>
  <c r="E24" i="1"/>
  <c r="H23" i="1"/>
  <c r="G22" i="1"/>
  <c r="F22" i="1"/>
  <c r="E22" i="1"/>
  <c r="H21" i="1"/>
  <c r="H20" i="1"/>
  <c r="G19" i="1"/>
  <c r="F19" i="1"/>
  <c r="E19" i="1"/>
  <c r="H18" i="1"/>
  <c r="G17" i="1"/>
  <c r="F17" i="1"/>
  <c r="E17" i="1"/>
  <c r="H16" i="1"/>
  <c r="H15" i="1"/>
  <c r="G14" i="1"/>
  <c r="F14" i="1"/>
  <c r="E14" i="1"/>
  <c r="H13" i="1"/>
  <c r="H12" i="1"/>
  <c r="G11" i="1"/>
  <c r="H11" i="1" s="1"/>
  <c r="F11" i="1"/>
  <c r="F10" i="1" s="1"/>
  <c r="E11" i="1"/>
  <c r="G156" i="1" l="1"/>
  <c r="F58" i="1"/>
  <c r="H51" i="1"/>
  <c r="H67" i="1"/>
  <c r="H95" i="1"/>
  <c r="H106" i="1"/>
  <c r="H142" i="1"/>
  <c r="H154" i="1"/>
  <c r="H179" i="1"/>
  <c r="H205" i="1"/>
  <c r="E218" i="1"/>
  <c r="E213" i="1" s="1"/>
  <c r="H234" i="1"/>
  <c r="H241" i="1"/>
  <c r="F253" i="1"/>
  <c r="H281" i="1"/>
  <c r="H248" i="1"/>
  <c r="E26" i="1"/>
  <c r="H49" i="1"/>
  <c r="H78" i="1"/>
  <c r="H140" i="1"/>
  <c r="H146" i="1"/>
  <c r="H171" i="1"/>
  <c r="H194" i="1"/>
  <c r="H203" i="1"/>
  <c r="F218" i="1"/>
  <c r="F213" i="1" s="1"/>
  <c r="H232" i="1"/>
  <c r="H261" i="1"/>
  <c r="H279" i="1"/>
  <c r="F26" i="1"/>
  <c r="H26" i="1" s="1"/>
  <c r="E40" i="1"/>
  <c r="G66" i="1"/>
  <c r="H66" i="1" s="1"/>
  <c r="G94" i="1"/>
  <c r="H94" i="1" s="1"/>
  <c r="H113" i="1"/>
  <c r="H137" i="1"/>
  <c r="H167" i="1"/>
  <c r="H180" i="1"/>
  <c r="E188" i="1"/>
  <c r="H191" i="1"/>
  <c r="H214" i="1"/>
  <c r="G34" i="1"/>
  <c r="H34" i="1" s="1"/>
  <c r="G70" i="1"/>
  <c r="H70" i="1" s="1"/>
  <c r="G272" i="1"/>
  <c r="H272" i="1" s="1"/>
  <c r="H14" i="1"/>
  <c r="H24" i="1"/>
  <c r="H38" i="1"/>
  <c r="H41" i="1"/>
  <c r="H118" i="1"/>
  <c r="G139" i="1"/>
  <c r="H161" i="1"/>
  <c r="F178" i="1"/>
  <c r="F177" i="1" s="1"/>
  <c r="H189" i="1"/>
  <c r="E231" i="1"/>
  <c r="E230" i="1" s="1"/>
  <c r="H266" i="1"/>
  <c r="H269" i="1"/>
  <c r="E58" i="1"/>
  <c r="E178" i="1"/>
  <c r="E177" i="1" s="1"/>
  <c r="E10" i="1"/>
  <c r="H17" i="1"/>
  <c r="H19" i="1"/>
  <c r="H27" i="1"/>
  <c r="F37" i="1"/>
  <c r="H37" i="1" s="1"/>
  <c r="F40" i="1"/>
  <c r="H40" i="1" s="1"/>
  <c r="E130" i="1"/>
  <c r="E129" i="1" s="1"/>
  <c r="H196" i="1"/>
  <c r="H253" i="1"/>
  <c r="H264" i="1"/>
  <c r="G10" i="1"/>
  <c r="H10" i="1" s="1"/>
  <c r="F82" i="1"/>
  <c r="E120" i="1"/>
  <c r="F130" i="1"/>
  <c r="F129" i="1" s="1"/>
  <c r="H139" i="1"/>
  <c r="H148" i="1"/>
  <c r="H150" i="1"/>
  <c r="H152" i="1"/>
  <c r="H186" i="1"/>
  <c r="G188" i="1"/>
  <c r="H188" i="1" s="1"/>
  <c r="G193" i="1"/>
  <c r="H193" i="1" s="1"/>
  <c r="H219" i="1"/>
  <c r="H251" i="1"/>
  <c r="E253" i="1"/>
  <c r="H55" i="1"/>
  <c r="H87" i="1"/>
  <c r="H92" i="1"/>
  <c r="E94" i="1"/>
  <c r="E82" i="1" s="1"/>
  <c r="H102" i="1"/>
  <c r="H104" i="1"/>
  <c r="G112" i="1"/>
  <c r="H112" i="1" s="1"/>
  <c r="F120" i="1"/>
  <c r="F111" i="1" s="1"/>
  <c r="H131" i="1"/>
  <c r="H133" i="1"/>
  <c r="H135" i="1"/>
  <c r="E139" i="1"/>
  <c r="E163" i="1"/>
  <c r="E156" i="1" s="1"/>
  <c r="H183" i="1"/>
  <c r="G185" i="1"/>
  <c r="H185" i="1" s="1"/>
  <c r="G218" i="1"/>
  <c r="H218" i="1" s="1"/>
  <c r="H227" i="1"/>
  <c r="F240" i="1"/>
  <c r="H240" i="1" s="1"/>
  <c r="G268" i="1"/>
  <c r="H268" i="1" s="1"/>
  <c r="F48" i="1"/>
  <c r="H48" i="1" s="1"/>
  <c r="H60" i="1"/>
  <c r="G91" i="1"/>
  <c r="H91" i="1" s="1"/>
  <c r="H108" i="1"/>
  <c r="E112" i="1"/>
  <c r="H121" i="1"/>
  <c r="H123" i="1"/>
  <c r="H125" i="1"/>
  <c r="G130" i="1"/>
  <c r="G129" i="1" s="1"/>
  <c r="H129" i="1" s="1"/>
  <c r="F139" i="1"/>
  <c r="H157" i="1"/>
  <c r="H164" i="1"/>
  <c r="F163" i="1"/>
  <c r="H163" i="1" s="1"/>
  <c r="G182" i="1"/>
  <c r="H182" i="1" s="1"/>
  <c r="H197" i="1"/>
  <c r="H199" i="1"/>
  <c r="H209" i="1"/>
  <c r="H211" i="1"/>
  <c r="G226" i="1"/>
  <c r="H226" i="1" s="1"/>
  <c r="F231" i="1"/>
  <c r="F230" i="1" s="1"/>
  <c r="H230" i="1" s="1"/>
  <c r="H238" i="1"/>
  <c r="G240" i="1"/>
  <c r="H243" i="1"/>
  <c r="H245" i="1"/>
  <c r="H254" i="1"/>
  <c r="F258" i="1"/>
  <c r="E258" i="1"/>
  <c r="E111" i="1"/>
  <c r="G58" i="1"/>
  <c r="H59" i="1"/>
  <c r="H170" i="1"/>
  <c r="H231" i="1"/>
  <c r="G75" i="1"/>
  <c r="H75" i="1" s="1"/>
  <c r="G258" i="1"/>
  <c r="H258" i="1" s="1"/>
  <c r="H22" i="1"/>
  <c r="H63" i="1"/>
  <c r="H223" i="1"/>
  <c r="E110" i="1" l="1"/>
  <c r="E9" i="1"/>
  <c r="E285" i="1" s="1"/>
  <c r="H120" i="1"/>
  <c r="F9" i="1"/>
  <c r="G111" i="1"/>
  <c r="G110" i="1" s="1"/>
  <c r="G178" i="1"/>
  <c r="F156" i="1"/>
  <c r="H156" i="1" s="1"/>
  <c r="G213" i="1"/>
  <c r="H213" i="1" s="1"/>
  <c r="G82" i="1"/>
  <c r="H82" i="1" s="1"/>
  <c r="H130" i="1"/>
  <c r="H58" i="1"/>
  <c r="G9" i="1"/>
  <c r="H111" i="1"/>
  <c r="G177" i="1" l="1"/>
  <c r="H177" i="1" s="1"/>
  <c r="H178" i="1"/>
  <c r="F110" i="1"/>
  <c r="F285" i="1" s="1"/>
  <c r="G285" i="1"/>
  <c r="H9" i="1"/>
  <c r="H110" i="1" l="1"/>
  <c r="H285" i="1"/>
</calcChain>
</file>

<file path=xl/sharedStrings.xml><?xml version="1.0" encoding="utf-8"?>
<sst xmlns="http://schemas.openxmlformats.org/spreadsheetml/2006/main" count="612" uniqueCount="298">
  <si>
    <t>Приложение № 1</t>
  </si>
  <si>
    <t>Распределение бюджетных ассигнований</t>
  </si>
  <si>
    <t>(тыс.руб.)</t>
  </si>
  <si>
    <t>Уточненный план</t>
  </si>
  <si>
    <t>Процент исполнения к уточненному плану</t>
  </si>
  <si>
    <t>Расходы вне муниципальных программ</t>
  </si>
  <si>
    <t>6100000000</t>
  </si>
  <si>
    <t>Закупка товаров, работ и услуг для государсвенных (муниципальных) нужд</t>
  </si>
  <si>
    <t>200</t>
  </si>
  <si>
    <t>Расходы за счет межбюджетных трансфертов, предоставляемых из республиканского бюджета на реализацию полномочий Республики Адыгея, переданных для осуществления органам местного самоупраления</t>
  </si>
  <si>
    <t>6100061000</t>
  </si>
  <si>
    <t>Реализация полномочий в сфере административных правоотношений</t>
  </si>
  <si>
    <t>6100061010</t>
  </si>
  <si>
    <t>Межбюджетные трансферты</t>
  </si>
  <si>
    <t>500</t>
  </si>
  <si>
    <t>Реализация отдельных  полномочий  по образованию и организации деятельности комиссии по делам несовершеннолетних лиц и защите их прав</t>
  </si>
  <si>
    <t>6100061020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</si>
  <si>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</si>
  <si>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</si>
  <si>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Реализация отдельных  полномочий  по опеке и попечительству в отношении несовершеннолетних лиц</t>
  </si>
  <si>
    <t>6100061030</t>
  </si>
  <si>
    <t>Реализация отдельных  полномочий по опеке и попечительству в отношении совершеннолетних лиц</t>
  </si>
  <si>
    <t>6100061040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</si>
  <si>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</t>
  </si>
  <si>
    <t>Организация мероприятий при осуществлении деятельности по обращению с животными без владельцев</t>
  </si>
  <si>
    <t xml:space="preserve">Межбюджетные трансферты, передаваемые бюджетам поселений </t>
  </si>
  <si>
    <t>6100070000</t>
  </si>
  <si>
    <t>Дотации из бюджета муниципального района на выравнивание бюджетной обеспеченности поселений</t>
  </si>
  <si>
    <t>6100070010</t>
  </si>
  <si>
    <t>Иные межбюджетные трансферты</t>
  </si>
  <si>
    <t>6100070030</t>
  </si>
  <si>
    <t xml:space="preserve">Расходы за счет межбюджетных трансфертов, предоставляемых из республиканского бюджета  </t>
  </si>
  <si>
    <t>61000R0000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</si>
  <si>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.</t>
  </si>
  <si>
    <t>61001R0820</t>
  </si>
  <si>
    <t>Капитальные вложения в объекты недвижимого имущества государственной (муниципальной) собственности</t>
  </si>
  <si>
    <t>400</t>
  </si>
  <si>
    <t xml:space="preserve">  Поощрение управленческой команды администрации МО "Шовгеновский район" по достижению значений (уровней) показателей для оценки эффективности деятельности Главы Республики Адыгея и деятельности исполнительных органов государственной власти Республики Адыгея в 2021 году</t>
  </si>
  <si>
    <t>6100555490</t>
  </si>
  <si>
    <t>Иные дотации</t>
  </si>
  <si>
    <t>Функционирование высшего должностного лица муниципального образования</t>
  </si>
  <si>
    <t>6110000000</t>
  </si>
  <si>
    <t>Глава муниципального образования</t>
  </si>
  <si>
    <t>6110000100</t>
  </si>
  <si>
    <t>Обеспечение деятельности представительного органа муниципального образования</t>
  </si>
  <si>
    <t>6120000000</t>
  </si>
  <si>
    <t>Председатель представительного органа муниципального образования</t>
  </si>
  <si>
    <t>6120000100</t>
  </si>
  <si>
    <t>Обеспечение функций органами местного самоуправления</t>
  </si>
  <si>
    <t>6120000400</t>
  </si>
  <si>
    <t>Иные бюджетные ассигнования</t>
  </si>
  <si>
    <t>800</t>
  </si>
  <si>
    <t>Проведение выборов депутатов представительного органа муниципального образования</t>
  </si>
  <si>
    <t>Обеспечение деятельности контрольного (контрольно-счетного) органа</t>
  </si>
  <si>
    <t>6140000000</t>
  </si>
  <si>
    <t>Руководитель контрольно-счетной палаты муниципального образования и его заместители</t>
  </si>
  <si>
    <t>6140000100</t>
  </si>
  <si>
    <t>6140000400</t>
  </si>
  <si>
    <t>Cубвенции на исполнение передаваемых полномочий по контролю исполнения бюджетов поселений в Контрольно-счетную палату муниципального образования "Шовгеновский район"</t>
  </si>
  <si>
    <t>Реализация функций органов местного самоуправления</t>
  </si>
  <si>
    <t>6160000000</t>
  </si>
  <si>
    <t>Реализация функций финансовым органом</t>
  </si>
  <si>
    <t>6160001000</t>
  </si>
  <si>
    <t>6160001400</t>
  </si>
  <si>
    <t>Cубвенции на исполнение передаваемых полномочий по внутреннему контролю исполнения бюджетов поселений в финансовое управление администрации муниципального образования "Шовгеновский район"</t>
  </si>
  <si>
    <t>Реализация функций комитетом имущественных отношений</t>
  </si>
  <si>
    <t>6160002000</t>
  </si>
  <si>
    <t>6160002400</t>
  </si>
  <si>
    <t>Реализация функций администрацией муниципального образования</t>
  </si>
  <si>
    <t>6160003000</t>
  </si>
  <si>
    <t>6160003400</t>
  </si>
  <si>
    <t>Защита населения и территорий от чрезвычайных ситуаций природного и техногенного характера, гражданская оборона</t>
  </si>
  <si>
    <t>6170000000</t>
  </si>
  <si>
    <t>Резерв материальных ресурсов для ликвидации чрезвычайных ситуаций природного и техногенного характера</t>
  </si>
  <si>
    <t>6170000200</t>
  </si>
  <si>
    <t>Обеспечение деятельности Единой дежурно-диспетчерской службы</t>
  </si>
  <si>
    <t>6170000300</t>
  </si>
  <si>
    <t>Реализация иных мероприятий в рамках непрограммных расходов муниципальных органов</t>
  </si>
  <si>
    <t>6180000000</t>
  </si>
  <si>
    <t>Резервный фонд органа местного самоуправления</t>
  </si>
  <si>
    <t>6180000100</t>
  </si>
  <si>
    <t>Прочая закупка товаров, работ и услуг</t>
  </si>
  <si>
    <t>Пособия, компенсации и иные социальные выплаты гражданам, кроме публичных нормативных обязательств</t>
  </si>
  <si>
    <t>300</t>
  </si>
  <si>
    <t>Субсидии бюджетным учреждениям на иные цели</t>
  </si>
  <si>
    <t>600</t>
  </si>
  <si>
    <t>Процентные платежи по долговым обязательствам муниципального образования</t>
  </si>
  <si>
    <t>Обслуживание государственного (муниципального) долга</t>
  </si>
  <si>
    <t>Оценка недвижимости, признание прав и регулирование отношений по муниципальной собственности</t>
  </si>
  <si>
    <t>6180000800</t>
  </si>
  <si>
    <t>Дорожные фонды</t>
  </si>
  <si>
    <t>6180000900</t>
  </si>
  <si>
    <t xml:space="preserve">Капитальный ремонт, ремонт и содержание автомобильных дорог общего пользования местного значения.  </t>
  </si>
  <si>
    <t>6180000910</t>
  </si>
  <si>
    <t>Прочие непрограммные расходы муниципальных органов</t>
  </si>
  <si>
    <t>Прочие расходы</t>
  </si>
  <si>
    <t>6200000000</t>
  </si>
  <si>
    <t>Подпрограмма "Модернизация образования"</t>
  </si>
  <si>
    <t>6210000000</t>
  </si>
  <si>
    <t>Повышение доступности и качества дошкольного образования</t>
  </si>
  <si>
    <t>6210100000</t>
  </si>
  <si>
    <t xml:space="preserve">Обеспечение деятельности (оказание услуг) подведомственных муниципальных бюджетных и автономных учреждений </t>
  </si>
  <si>
    <t>6210100600</t>
  </si>
  <si>
    <t>Предоставление субсидий бюджетным, автономным учреждениям и иным некоммерческим организациям</t>
  </si>
  <si>
    <t>Обеспечение государственных гарантий реализации прав на получение общедоступного и бесплатного дошкольного образования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</si>
  <si>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6210160060</t>
  </si>
  <si>
    <t>Выплата компенсаций платы, взимаемой с родителей (законных представителей) за присмотр и уход за детьми, осваивающим образовательные программы дошкольного   образования в организациях, осуществляющих образовательную деятельность</t>
  </si>
  <si>
    <t>Повышение доступности и качества общего образования</t>
  </si>
  <si>
    <t>6210200000</t>
  </si>
  <si>
    <t>6210200600</t>
  </si>
  <si>
    <t>Ежемесячное денежное вознаграждение за классное руководство педагогическим работникам</t>
  </si>
  <si>
    <t>6210253030</t>
  </si>
  <si>
    <t>000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</si>
  <si>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(за исключением расходов на содержание зданий и оплату коммунальных услуг), в соответствии с нормативами</t>
  </si>
  <si>
    <t>6210260090</t>
  </si>
  <si>
    <t xml:space="preserve">    Субсидии бюджетным учреждениям на иные цели</t>
  </si>
  <si>
    <t>Развитие системы воспитания и дополнительного образования детей</t>
  </si>
  <si>
    <t>6210300000</t>
  </si>
  <si>
    <t xml:space="preserve">Обеспечение деятельности (оказание услуг) подведомственных муниципальных бюджетных и автономных учреждений  </t>
  </si>
  <si>
    <t>6210300600</t>
  </si>
  <si>
    <t xml:space="preserve">Обеспечение деятельности (оказание услуг)  муниципального бюджетного учреждения   дополнительного образования детей "Шовгеновская детско-юношеская спортивная школа" </t>
  </si>
  <si>
    <t>6210300610</t>
  </si>
  <si>
    <t>Обеспечение деятельности (оказание услуг)  муниципального учреждения дополнительного образования детей "Шовгеновский центр дополнительного образования детей"</t>
  </si>
  <si>
    <t>6210300620</t>
  </si>
  <si>
    <t>Обеспечение функционирования модели персонифицированного финансирования дополнительного образования детей (ДЮСШ)</t>
  </si>
  <si>
    <t>Обеспечение функционирования модели персонифицированного финансирования дополнительного образования детей (ЦДОД)</t>
  </si>
  <si>
    <t>Расходы за счет межбюджетных трансфертов, передаваемых из республиканского бюджета</t>
  </si>
  <si>
    <t>Обеспечение отдыха и оздоровления детей в оздоровительных лагерях с дневным пребыванием детей на базе образовательных учреждений</t>
  </si>
  <si>
    <t>Предоставление субсидий федеральным бюджетным, автономным учреждениям и иным некоммерческим организациям</t>
  </si>
  <si>
    <t>Выплата ежемесячного вознаграждения и ежемесячного дополнительного вознаграждения приемным родителям</t>
  </si>
  <si>
    <t>Социальное обеспечение и иные выплаты населению</t>
  </si>
  <si>
    <t>Ежемесячная выплата денежных средств на содержание детей, находящихся под опекой(попечительством), а также переданных на воспитание в приемную семью</t>
  </si>
  <si>
    <t>Единовременная выплата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</si>
  <si>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</si>
  <si>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62110R3040</t>
  </si>
  <si>
    <t>Субсидии на реализацию мероприятий по модернизации школьных систем образования муниципального образования "Шовгеновский район"</t>
  </si>
  <si>
    <t>62119L7500</t>
  </si>
  <si>
    <t>Компенсационные выплаты на оплату жилья и коммунальных услуг</t>
  </si>
  <si>
    <t>Подпрограмма «Организационное и методическое обеспечение реализации муниципальной  программы «Развитие образования»</t>
  </si>
  <si>
    <t>6220000000</t>
  </si>
  <si>
    <t>6220100400</t>
  </si>
  <si>
    <t>Выплаты компенсации за работу по подготовке и проведению единого государственного экзамена педагогическим работникам, участвующим в проведении единого государственного экзамена</t>
  </si>
  <si>
    <t>6220160220</t>
  </si>
  <si>
    <t>Обеспечение  деятельности подведомственных муниципальных казенных учреждений</t>
  </si>
  <si>
    <t>6220200500</t>
  </si>
  <si>
    <t>Обеспечение деятельности муниципального казенного учреждения муниципального образования "Шовгеновский район" "Методический кабинет системы образования"</t>
  </si>
  <si>
    <t>6220200510</t>
  </si>
  <si>
    <t>Обеспечение деятельности муниципального казенного учреждения муниципального образования "Шовгеновский район" "Централизованная бухгалтерия управления образования"</t>
  </si>
  <si>
    <t>6220200520</t>
  </si>
  <si>
    <t>Ведомственные программы</t>
  </si>
  <si>
    <t>Ведомственная целевая программа "Стимулирование творческой активности педагогов"</t>
  </si>
  <si>
    <t>Ведомственная целевая программа "Одаренные дети"</t>
  </si>
  <si>
    <t>6300000000</t>
  </si>
  <si>
    <t>Подпрограмма "Развитие культуры, искусства и художественного образования в МО "Шовгеновский район"</t>
  </si>
  <si>
    <t>6310000000</t>
  </si>
  <si>
    <t>Поддеркжка системы художественного образования и молодых дарований</t>
  </si>
  <si>
    <t>6310100000</t>
  </si>
  <si>
    <t>6310100600</t>
  </si>
  <si>
    <t>Сохранение и развитие традиционной народной культуры</t>
  </si>
  <si>
    <t>6310200000</t>
  </si>
  <si>
    <t>6310200600</t>
  </si>
  <si>
    <t>Поддержка самодеятельного искусства, художественного творчестваи инновационной деятельности, обеспечние культурного обмена</t>
  </si>
  <si>
    <t>6310300000</t>
  </si>
  <si>
    <t>6310300600</t>
  </si>
  <si>
    <t>Обеспечение сохранности культурного наследия</t>
  </si>
  <si>
    <t>6310400000</t>
  </si>
  <si>
    <t xml:space="preserve">Обеспечние деятельности (оказание услуг) подведомственных муниципальных бюджетных и автономных учреждений </t>
  </si>
  <si>
    <t>6310400600</t>
  </si>
  <si>
    <t>Субсидии местным бюджетам на ремонт зданий, помещений муниципальных учреждений культуры</t>
  </si>
  <si>
    <t>Организация библиотечного обслуживания</t>
  </si>
  <si>
    <t>6310500000</t>
  </si>
  <si>
    <t>6310500600</t>
  </si>
  <si>
    <t>Организация кинообслуживания</t>
  </si>
  <si>
    <t>Субсидии местным бюджетам 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</si>
  <si>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63107L5194</t>
  </si>
  <si>
    <t>Субсидии на поддержку отрасли культуры (государственная поддержка лучших работников сельских учреждений культуры)</t>
  </si>
  <si>
    <t>631A255195</t>
  </si>
  <si>
    <t>Подпрограмма "Обеспечение условий реализации муниципальной программы "Развитие культуры"</t>
  </si>
  <si>
    <t>6320000000</t>
  </si>
  <si>
    <t>6320100400</t>
  </si>
  <si>
    <t>Обеспечение деятельности подведомственных муниципальных казенных учреждений</t>
  </si>
  <si>
    <t>6320200500</t>
  </si>
  <si>
    <t>Обеспечение деятельности муниципального казенного учреждения муниципального образования "Шовгеновский район" "Центр хозяйственного и технического обеспечения учреждений культуры"</t>
  </si>
  <si>
    <t>6320200510</t>
  </si>
  <si>
    <t>Обеспечение деятельности муниципального казенного учреждения муниципального образования "Шовгеновский район" "Централизованная бухгалетрия управления культуры"</t>
  </si>
  <si>
    <t>6320200520</t>
  </si>
  <si>
    <t>6400000000</t>
  </si>
  <si>
    <t>Повышение эффективности физкультурно-спортивной работы среди
 детей, подростков и молодежи</t>
  </si>
  <si>
    <t>6400100000</t>
  </si>
  <si>
    <t>6500000000</t>
  </si>
  <si>
    <t>Подпрограмма "Социальная поддержка граждан"</t>
  </si>
  <si>
    <t>6510000000</t>
  </si>
  <si>
    <t>Выплаты к пенсиям, государственных служащих субъектов РФ и муниципальных служащих за выслугу лет</t>
  </si>
  <si>
    <t>6510100000</t>
  </si>
  <si>
    <t>Оказание адресной социальной помощи малоимущим гражданам МО "Шовгеновский район " и другим категориям граждан, находящихся в трудной жизненной ситуации</t>
  </si>
  <si>
    <t>6510200000</t>
  </si>
  <si>
    <t>Предоставление семьям,в которых родился третий и последующий ребенок,подарочных комплектов детских принадлежностей</t>
  </si>
  <si>
    <t>6510300000</t>
  </si>
  <si>
    <t>Субсидии социально-ориентированным некоммерческим организациям на проведение общественно-значимых мероприятий</t>
  </si>
  <si>
    <t>6530100000</t>
  </si>
  <si>
    <t>6Г00000000</t>
  </si>
  <si>
    <t>Обеспечение деятельности (оказание услуг) подведомственного МБУ "Единый информационный центр Шовгеновского района"</t>
  </si>
  <si>
    <t>6Г00300600</t>
  </si>
  <si>
    <t>6Д00000000</t>
  </si>
  <si>
    <t>Реализация программных мероприятий по безопасности дорожного движения</t>
  </si>
  <si>
    <t>6Д00100000</t>
  </si>
  <si>
    <t>6Ж00000000</t>
  </si>
  <si>
    <t>Субсидии на предоставление молодым семьям дополнительной социальной выплаты при рождении (усыновлении) первого ребенка</t>
  </si>
  <si>
    <t>6Ж00160540</t>
  </si>
  <si>
    <t>Субсидии местным бюджетам на реализацию мероприятий по обеспечению жильем молодых специалистов</t>
  </si>
  <si>
    <t>6Ж001L4970</t>
  </si>
  <si>
    <t>Муниципальная программа "Устойчивое развитие сельских территорий на 2014-2017 годы и на период до 2022года в МО "Шовгеновский район""</t>
  </si>
  <si>
    <t>6Л00000000</t>
  </si>
  <si>
    <t>6Л004L3720</t>
  </si>
  <si>
    <t>Субсидиии на строительство водопроводных сетей в сельской местности</t>
  </si>
  <si>
    <t>Cубсидии местным бюджетам на строительство и капитальный ремонт  сельских домов культуры (современный облик сельских территорий)</t>
  </si>
  <si>
    <t>6Л001L5769</t>
  </si>
  <si>
    <t xml:space="preserve">Капитальные вложения в объекты недвижимого имущества государственной (муниципальной) собственности </t>
  </si>
  <si>
    <t>Cубсидии местным бюджетам на строительство и капитальный ремонт дошкольных образовательных учреждений (современный облик сельских территорий)</t>
  </si>
  <si>
    <t>6Л003L5769</t>
  </si>
  <si>
    <t>6П00000000</t>
  </si>
  <si>
    <t xml:space="preserve">  Мероприятия по профилактике правонарушений и преступлений среди несовершеннолетних лиц</t>
  </si>
  <si>
    <t>6П00010000</t>
  </si>
  <si>
    <t xml:space="preserve">    Пособия, компенсации и иные социальные выплаты гражданам, кроме публичных нормативных обязательств</t>
  </si>
  <si>
    <t xml:space="preserve">  Субсидия на реализацию программ формирования современной городской среды</t>
  </si>
  <si>
    <t>6С0F255550</t>
  </si>
  <si>
    <t>6Ф00000000</t>
  </si>
  <si>
    <t>Мероприятия по противодействию корупции</t>
  </si>
  <si>
    <t>6Ф00110000</t>
  </si>
  <si>
    <t>6Ч00000000</t>
  </si>
  <si>
    <t>Мероприятия направленные на профилактику правонарушений</t>
  </si>
  <si>
    <t>6Ч00001000</t>
  </si>
  <si>
    <t>Муниципальная программа  "Противодействие злоупотреблению наркотическими средствами и их незаконному обороту в МО "Шовгеновский район" на 2015-2022 годы"</t>
  </si>
  <si>
    <t>6Ш00000000</t>
  </si>
  <si>
    <t>Мероприятия по противодействию злоупотреблению наркотическими средствами и их незаконному обороту</t>
  </si>
  <si>
    <t>6Ш00000100</t>
  </si>
  <si>
    <t>6Я00000000</t>
  </si>
  <si>
    <t>Реализация мероприятия по противодействию терроризму и экстремистской деятельности в муниципальном образовании "Шовгеновский район" на 2015-2019 годы</t>
  </si>
  <si>
    <t>6Я00001000</t>
  </si>
  <si>
    <t>Всего расходов</t>
  </si>
  <si>
    <t>Погашение кредиторской задолженности бюджетных учреждений</t>
  </si>
  <si>
    <t>Расходы на приобретение жилья гражданам, состоящим на учёте в качестве нуждающихся в жилых помещениях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</si>
  <si>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</si>
  <si>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 xml:space="preserve"> Субсидии на финансирование капитальных вложений в объекты муниципальной собственности муниципального образования "Шовгеновский район"</t>
  </si>
  <si>
    <t>Строительство и реконструкция (модернизация) объектов питьевого водоснабжения</t>
  </si>
  <si>
    <t>618F552430</t>
  </si>
  <si>
    <t>Субсидии 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</si>
  <si>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6210260800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</si>
  <si>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</si>
  <si>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621EВ51790</t>
  </si>
  <si>
    <t>Обеспечение развития и укрепление материально-технической базы муниципальных домов культуры в населенных пунктах</t>
  </si>
  <si>
    <t>63107L4670</t>
  </si>
  <si>
    <t>631А155130</t>
  </si>
  <si>
    <t>Субсидии на техническое оснащение муниципальных музеев</t>
  </si>
  <si>
    <t>631A155900</t>
  </si>
  <si>
    <t>631А1М5130</t>
  </si>
  <si>
    <t>Муниципальная программа "Переселение граждан из аварийного жилищного фонда" на 2023-2027 годы</t>
  </si>
  <si>
    <t>660F300000</t>
  </si>
  <si>
    <t>Обеспечение мероприятий по предоставлению дополнительных мер поддержки,направленных на предоставление гражданам-собственникам помещений в аварийном жилищном фонде субсидии на приобретение жилых помещений</t>
  </si>
  <si>
    <t>660F360350</t>
  </si>
  <si>
    <t>Обеспечение мероприятий по переселению граждан из аварийного жилищного фонда за счёт средств, поступивших от государственной корпорации-Фонда содействия реформированию жилищно-коммунального хозяйства</t>
  </si>
  <si>
    <t>660F367483</t>
  </si>
  <si>
    <t>Капитальные вложения в объекты государственной (муниципальной) собственности</t>
  </si>
  <si>
    <t>Обеспечение мероприятий по переселению граждан из аварийного жилищного фонда на 2023-2027 годы</t>
  </si>
  <si>
    <t>660F36748S</t>
  </si>
  <si>
    <t>6Л004L5670</t>
  </si>
  <si>
    <t xml:space="preserve">Субсидии на развитие транспортной инфраструктуры в сельской местности </t>
  </si>
  <si>
    <t>Перечисления текущего характера другим бюджетам бюджетной системы Российской Федерации</t>
  </si>
  <si>
    <t>Муниципальная целевая программа «Энергосбережение и повышение энергетической эффективности в муниципальном образовании «Шовгеновский район» на 2022-2024 годы»</t>
  </si>
  <si>
    <t>6Э00060310</t>
  </si>
  <si>
    <t>Муниципальная программа «Развитие образования» в муниципальном образовании «Шовгеновский район» на 2023-2026 годы</t>
  </si>
  <si>
    <t>Муниципальная программа «Развитие культуры и искусства» муниципального управления культуры муниципального образования "Шовгеновский район на 2014-2026 годы"</t>
  </si>
  <si>
    <t>Муниципальная программа "Развитие физической культуры и спорта и реализация молодежной политики в муниципальном образовании "Шовгеновский район" на 2014-2025 годы</t>
  </si>
  <si>
    <t>Муниципальная программа "Социальная поддержка населения муниципального образования "Шовгеновский район" на 2014-2026годы"</t>
  </si>
  <si>
    <t>Муниципальная программа "Поддержка и развитие средств массовой информации в муниципальном образовании "Шовгеновский район" на 2014-2026 годы"</t>
  </si>
  <si>
    <t>Муниципальная программа   "Обеспечение безопасности дорожного движения в муниципальном образовании "Шовгеновский район" на 2022-2026 годы"</t>
  </si>
  <si>
    <t>Муниципальная программа     "Обеспечение жильем молодых семей" на 2020-2025 годы</t>
  </si>
  <si>
    <t>Муниципальная целевая программа "Профилактика правонарушений и преступлений среди несовершеннолетних муниципального образования «Шовгеновский район» на 2016-2026 годы "Вместе-ради детей""</t>
  </si>
  <si>
    <t>6С00000000</t>
  </si>
  <si>
    <t>Муниципальная программа "По противодействию коррупции в муниципальном образовании "Шовгеновский район" на 2022-2026 годы"</t>
  </si>
  <si>
    <t>Муниципальная программа "Профилактика правонарушений" в муниципальном образовании "Шовгеновский район" на 2022-2026 годы</t>
  </si>
  <si>
    <t>Муниципальная программа муниципального образования "Шовгеновский район"по противодействию терроризму и экстремистской деятельности на 2022-2026 годы"</t>
  </si>
  <si>
    <t>32,5</t>
  </si>
  <si>
    <t>198</t>
  </si>
  <si>
    <t>53004,0</t>
  </si>
  <si>
    <t>14563,0</t>
  </si>
  <si>
    <t>3837,7</t>
  </si>
  <si>
    <t>1886,5</t>
  </si>
  <si>
    <t>1658,1</t>
  </si>
  <si>
    <t>1297,1</t>
  </si>
  <si>
    <t>к отчету об исполнении приложений 
к Решению Совета народных депутатов "О  
бюджете муниципального образования "Шовгеновский район" на 2023 год 
и на плановый период 2024 и 2025 годов"</t>
  </si>
  <si>
    <t>Наименование</t>
  </si>
  <si>
    <t>Целевая статья расходов</t>
  </si>
  <si>
    <t>Вид расхо-дов</t>
  </si>
  <si>
    <t>Утвержденный бюджет 2023 года</t>
  </si>
  <si>
    <t>Фактическое исполнение на 01.01.2024 год</t>
  </si>
  <si>
    <t xml:space="preserve"> бюджета муниципального образования "Шовгеновский район" на 2023 год по целевым статьям (муниципальным программам, непрограмным направлениям деятельности)и группам видов расходов классификации расходов бюджетов Россиской Федерации</t>
  </si>
  <si>
    <t>от «14» июня 2024 г. №133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</si>
</sst>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59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1.95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2">
      <alignment vertical="top" wrapText="1"/>
    </xf>
    <xf numFmtId="1" fontId="10" fillId="0" borderId="2">
      <alignment horizontal="center" vertical="top" shrinkToFit="1"/>
    </xf>
    <xf numFmtId="0" fontId="11" fillId="0" borderId="2">
      <alignment vertical="top" wrapText="1"/>
    </xf>
  </cellStyleXfs>
  <cellXfs count="128">
    <xf numFmtId="0" fontId="0" fillId="0" borderId="0" xfId="0"/>
    <xf numFmtId="0" fontId="3" fillId="0" borderId="0" xfId="0" applyNumberFormat="1" applyFont="1" applyFill="1"/>
    <xf numFmtId="0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right"/>
    </xf>
    <xf numFmtId="165" fontId="4" fillId="3" borderId="1" xfId="0" applyNumberFormat="1" applyFont="1" applyFill="1" applyBorder="1" applyAlignment="1">
      <alignment horizontal="right"/>
    </xf>
    <xf numFmtId="165" fontId="4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right"/>
    </xf>
    <xf numFmtId="165" fontId="2" fillId="3" borderId="1" xfId="0" applyNumberFormat="1" applyFont="1" applyFill="1" applyBorder="1" applyAlignment="1">
      <alignment horizontal="right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9" fontId="2" fillId="3" borderId="1" xfId="0" applyNumberFormat="1" applyFont="1" applyFill="1" applyBorder="1" applyAlignment="1">
      <alignment horizontal="center"/>
    </xf>
    <xf numFmtId="165" fontId="5" fillId="3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left" wrapText="1"/>
    </xf>
    <xf numFmtId="165" fontId="2" fillId="3" borderId="1" xfId="0" applyNumberFormat="1" applyFont="1" applyFill="1" applyBorder="1"/>
    <xf numFmtId="0" fontId="2" fillId="0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0" fontId="6" fillId="0" borderId="2" xfId="0" applyNumberFormat="1" applyFont="1" applyBorder="1" applyAlignment="1" applyProtection="1">
      <alignment vertical="top"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right"/>
    </xf>
    <xf numFmtId="0" fontId="9" fillId="0" borderId="2" xfId="2" applyNumberFormat="1" applyFont="1" applyProtection="1">
      <alignment vertical="top" wrapText="1"/>
    </xf>
    <xf numFmtId="165" fontId="2" fillId="0" borderId="0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4" fillId="0" borderId="1" xfId="1" applyNumberFormat="1" applyFont="1" applyFill="1" applyBorder="1" applyAlignment="1">
      <alignment horizontal="center"/>
    </xf>
    <xf numFmtId="0" fontId="4" fillId="0" borderId="1" xfId="0" applyFont="1" applyBorder="1"/>
    <xf numFmtId="49" fontId="2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/>
    </xf>
    <xf numFmtId="165" fontId="2" fillId="0" borderId="1" xfId="0" applyNumberFormat="1" applyFont="1" applyFill="1" applyBorder="1"/>
    <xf numFmtId="0" fontId="4" fillId="0" borderId="1" xfId="0" applyFont="1" applyBorder="1" applyAlignment="1">
      <alignment horizontal="left"/>
    </xf>
    <xf numFmtId="0" fontId="5" fillId="0" borderId="4" xfId="0" applyNumberFormat="1" applyFont="1" applyBorder="1" applyAlignment="1" applyProtection="1">
      <alignment horizontal="left" vertical="top" wrapText="1"/>
    </xf>
    <xf numFmtId="165" fontId="2" fillId="4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6" fillId="0" borderId="2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>
      <alignment horizontal="center" wrapText="1"/>
    </xf>
    <xf numFmtId="0" fontId="6" fillId="0" borderId="2" xfId="2" applyNumberFormat="1" applyFont="1" applyAlignment="1" applyProtection="1">
      <alignment horizontal="left" vertical="top" wrapText="1"/>
    </xf>
    <xf numFmtId="0" fontId="6" fillId="0" borderId="2" xfId="2" applyNumberFormat="1" applyFont="1" applyProtection="1">
      <alignment vertical="top" wrapText="1"/>
    </xf>
    <xf numFmtId="0" fontId="2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Border="1" applyAlignment="1">
      <alignment horizontal="left"/>
    </xf>
    <xf numFmtId="0" fontId="2" fillId="3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wrapText="1"/>
    </xf>
    <xf numFmtId="0" fontId="5" fillId="3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4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wrapText="1"/>
    </xf>
    <xf numFmtId="0" fontId="2" fillId="3" borderId="1" xfId="0" applyNumberFormat="1" applyFont="1" applyFill="1" applyBorder="1" applyAlignment="1">
      <alignment horizontal="left" wrapText="1"/>
    </xf>
    <xf numFmtId="0" fontId="6" fillId="0" borderId="2" xfId="2" applyNumberFormat="1" applyFont="1" applyFill="1" applyProtection="1">
      <alignment vertical="top" wrapText="1"/>
    </xf>
    <xf numFmtId="0" fontId="2" fillId="0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165" fontId="2" fillId="2" borderId="1" xfId="0" applyNumberFormat="1" applyFont="1" applyFill="1" applyBorder="1" applyAlignment="1">
      <alignment horizontal="right"/>
    </xf>
    <xf numFmtId="165" fontId="2" fillId="0" borderId="1" xfId="0" applyNumberFormat="1" applyFont="1" applyBorder="1"/>
    <xf numFmtId="1" fontId="6" fillId="0" borderId="2" xfId="3" applyNumberFormat="1" applyFont="1" applyAlignment="1" applyProtection="1">
      <alignment horizontal="right" shrinkToFit="1"/>
    </xf>
    <xf numFmtId="0" fontId="6" fillId="0" borderId="2" xfId="4" applyNumberFormat="1" applyFont="1" applyFill="1" applyProtection="1">
      <alignment vertical="top" wrapText="1"/>
    </xf>
    <xf numFmtId="165" fontId="2" fillId="4" borderId="1" xfId="0" applyNumberFormat="1" applyFont="1" applyFill="1" applyBorder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center" wrapText="1"/>
    </xf>
    <xf numFmtId="1" fontId="6" fillId="0" borderId="2" xfId="3" applyNumberFormat="1" applyFont="1" applyAlignment="1" applyProtection="1">
      <alignment horizontal="right" vertical="top" shrinkToFit="1"/>
    </xf>
    <xf numFmtId="1" fontId="6" fillId="0" borderId="2" xfId="3" applyNumberFormat="1" applyFont="1" applyAlignment="1" applyProtection="1">
      <alignment horizontal="center" shrinkToFit="1"/>
    </xf>
    <xf numFmtId="0" fontId="6" fillId="4" borderId="2" xfId="2" applyNumberFormat="1" applyFont="1" applyFill="1" applyProtection="1">
      <alignment vertical="top" wrapText="1"/>
    </xf>
    <xf numFmtId="0" fontId="2" fillId="2" borderId="1" xfId="0" applyFont="1" applyFill="1" applyBorder="1" applyAlignment="1">
      <alignment wrapText="1"/>
    </xf>
    <xf numFmtId="0" fontId="6" fillId="2" borderId="2" xfId="2" applyNumberFormat="1" applyFont="1" applyFill="1" applyProtection="1">
      <alignment vertical="top" wrapText="1"/>
    </xf>
    <xf numFmtId="1" fontId="12" fillId="0" borderId="2" xfId="3" applyNumberFormat="1" applyFont="1" applyAlignment="1" applyProtection="1">
      <alignment horizontal="center" shrinkToFit="1"/>
    </xf>
    <xf numFmtId="1" fontId="12" fillId="0" borderId="2" xfId="3" applyNumberFormat="1" applyFont="1" applyProtection="1">
      <alignment horizontal="center" vertical="top" shrinkToFi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/>
    <xf numFmtId="49" fontId="2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/>
    </xf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/>
    <xf numFmtId="0" fontId="6" fillId="2" borderId="1" xfId="0" applyFont="1" applyFill="1" applyBorder="1" applyAlignment="1">
      <alignment wrapText="1"/>
    </xf>
    <xf numFmtId="0" fontId="2" fillId="0" borderId="0" xfId="0" applyFont="1" applyAlignment="1">
      <alignment vertical="center" wrapText="1"/>
    </xf>
    <xf numFmtId="0" fontId="2" fillId="4" borderId="0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top"/>
    </xf>
    <xf numFmtId="1" fontId="10" fillId="0" borderId="2" xfId="3" applyNumberFormat="1" applyProtection="1">
      <alignment horizontal="center" vertical="top" shrinkToFit="1"/>
    </xf>
    <xf numFmtId="0" fontId="2" fillId="0" borderId="1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" fontId="6" fillId="0" borderId="2" xfId="3" applyNumberFormat="1" applyFont="1" applyProtection="1">
      <alignment horizontal="center" vertical="top" shrinkToFit="1"/>
    </xf>
    <xf numFmtId="0" fontId="4" fillId="2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0" fillId="0" borderId="0" xfId="0" applyAlignment="1">
      <alignment horizontal="right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top" wrapText="1"/>
    </xf>
  </cellXfs>
  <cellStyles count="5">
    <cellStyle name="xl32" xfId="2"/>
    <cellStyle name="xl32 2" xfId="4"/>
    <cellStyle name="xl34" xfId="3"/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85"/>
  <sheetViews>
    <sheetView tabSelected="1" workbookViewId="0">
      <selection activeCell="M7" sqref="M7"/>
    </sheetView>
  </sheetViews>
  <sheetFormatPr defaultRowHeight="15" x14ac:dyDescent="0.25"/>
  <cols>
    <col min="1" max="1" width="2.7109375" customWidth="1"/>
    <col min="2" max="2" width="47.28515625" customWidth="1"/>
    <col min="3" max="3" width="16.7109375" customWidth="1"/>
    <col min="4" max="5" width="12.28515625" customWidth="1"/>
    <col min="6" max="6" width="17" customWidth="1"/>
    <col min="7" max="7" width="12.5703125" customWidth="1"/>
    <col min="8" max="8" width="10.85546875" customWidth="1"/>
  </cols>
  <sheetData>
    <row r="1" spans="2:8" ht="19.5" customHeight="1" x14ac:dyDescent="0.25">
      <c r="D1" s="123" t="s">
        <v>0</v>
      </c>
      <c r="E1" s="123"/>
      <c r="F1" s="123"/>
      <c r="G1" s="123"/>
      <c r="H1" s="123"/>
    </row>
    <row r="2" spans="2:8" ht="76.5" customHeight="1" x14ac:dyDescent="0.25">
      <c r="D2" s="124" t="s">
        <v>290</v>
      </c>
      <c r="E2" s="124"/>
      <c r="F2" s="124"/>
      <c r="G2" s="124"/>
      <c r="H2" s="124"/>
    </row>
    <row r="3" spans="2:8" ht="15.75" customHeight="1" x14ac:dyDescent="0.25">
      <c r="F3" s="125" t="s">
        <v>297</v>
      </c>
      <c r="G3" s="125"/>
      <c r="H3" s="125"/>
    </row>
    <row r="4" spans="2:8" ht="15.75" customHeight="1" x14ac:dyDescent="0.25">
      <c r="B4" s="126" t="s">
        <v>1</v>
      </c>
      <c r="C4" s="126"/>
      <c r="D4" s="126"/>
      <c r="E4" s="126"/>
      <c r="F4" s="126"/>
      <c r="G4" s="126"/>
      <c r="H4" s="126"/>
    </row>
    <row r="5" spans="2:8" ht="49.5" customHeight="1" x14ac:dyDescent="0.25">
      <c r="B5" s="127" t="s">
        <v>296</v>
      </c>
      <c r="C5" s="127"/>
      <c r="D5" s="127"/>
      <c r="E5" s="127"/>
      <c r="F5" s="127"/>
      <c r="G5" s="127"/>
      <c r="H5" s="127"/>
    </row>
    <row r="6" spans="2:8" ht="15.75" x14ac:dyDescent="0.25">
      <c r="B6" s="1"/>
      <c r="C6" s="1"/>
      <c r="D6" s="1"/>
      <c r="E6" s="1"/>
      <c r="F6" s="1"/>
      <c r="G6" s="2"/>
      <c r="H6" s="2" t="s">
        <v>2</v>
      </c>
    </row>
    <row r="7" spans="2:8" ht="94.5" x14ac:dyDescent="0.25">
      <c r="B7" s="112" t="s">
        <v>291</v>
      </c>
      <c r="C7" s="113" t="s">
        <v>292</v>
      </c>
      <c r="D7" s="112" t="s">
        <v>293</v>
      </c>
      <c r="E7" s="112" t="s">
        <v>294</v>
      </c>
      <c r="F7" s="112" t="s">
        <v>3</v>
      </c>
      <c r="G7" s="112" t="s">
        <v>295</v>
      </c>
      <c r="H7" s="112" t="s">
        <v>4</v>
      </c>
    </row>
    <row r="8" spans="2:8" ht="48" customHeight="1" x14ac:dyDescent="0.25">
      <c r="B8" s="112">
        <v>1</v>
      </c>
      <c r="C8" s="113">
        <v>2</v>
      </c>
      <c r="D8" s="112">
        <v>3</v>
      </c>
      <c r="E8" s="112">
        <v>4</v>
      </c>
      <c r="F8" s="112">
        <v>5</v>
      </c>
      <c r="G8" s="112">
        <v>6</v>
      </c>
      <c r="H8" s="112">
        <v>7</v>
      </c>
    </row>
    <row r="9" spans="2:8" ht="15.75" x14ac:dyDescent="0.25">
      <c r="B9" s="4" t="s">
        <v>5</v>
      </c>
      <c r="C9" s="5" t="s">
        <v>6</v>
      </c>
      <c r="D9" s="6"/>
      <c r="E9" s="7">
        <f>E37+E40+E46+E48+E58+E75+E82+E10+E26+E31+E34</f>
        <v>237969.9</v>
      </c>
      <c r="F9" s="7">
        <f>F37+F40+F46+F48+F58+F75+F82+F10+F26+F31+F34</f>
        <v>237969.9</v>
      </c>
      <c r="G9" s="7">
        <f>G37+G40+G46+G48+G58+G75+G82+G10+G26+G31+G34</f>
        <v>212903.00000000003</v>
      </c>
      <c r="H9" s="8">
        <f>G9/F9*100</f>
        <v>89.466356879588574</v>
      </c>
    </row>
    <row r="10" spans="2:8" ht="15" customHeight="1" x14ac:dyDescent="0.25">
      <c r="B10" s="15" t="s">
        <v>9</v>
      </c>
      <c r="C10" s="114" t="s">
        <v>10</v>
      </c>
      <c r="D10" s="11"/>
      <c r="E10" s="12">
        <f>E11+E14+E17+E19+E22+E24</f>
        <v>2936.2999999999997</v>
      </c>
      <c r="F10" s="12">
        <f>F11+F14+F17+F19+F22+F24</f>
        <v>2936.2999999999997</v>
      </c>
      <c r="G10" s="13">
        <f>G11+G14+G17+G19+G22+G24</f>
        <v>2195.1999999999998</v>
      </c>
      <c r="H10" s="14">
        <f t="shared" ref="H10:H73" si="0">G10/F10*100</f>
        <v>74.760753329019508</v>
      </c>
    </row>
    <row r="11" spans="2:8" ht="15" customHeight="1" x14ac:dyDescent="0.25">
      <c r="B11" s="9" t="s">
        <v>11</v>
      </c>
      <c r="C11" s="10" t="s">
        <v>12</v>
      </c>
      <c r="D11" s="11"/>
      <c r="E11" s="12">
        <f>E13+E12</f>
        <v>230.5</v>
      </c>
      <c r="F11" s="12">
        <f>F13+F12</f>
        <v>230.5</v>
      </c>
      <c r="G11" s="13">
        <f>G13+G12</f>
        <v>230.5</v>
      </c>
      <c r="H11" s="14">
        <f t="shared" si="0"/>
        <v>100</v>
      </c>
    </row>
    <row r="12" spans="2:8" ht="15" customHeight="1" x14ac:dyDescent="0.25">
      <c r="B12" s="9" t="s">
        <v>7</v>
      </c>
      <c r="C12" s="10" t="s">
        <v>12</v>
      </c>
      <c r="D12" s="11" t="s">
        <v>8</v>
      </c>
      <c r="E12" s="11" t="s">
        <v>282</v>
      </c>
      <c r="F12" s="12">
        <v>32.5</v>
      </c>
      <c r="G12" s="13">
        <v>32.5</v>
      </c>
      <c r="H12" s="14">
        <f t="shared" si="0"/>
        <v>100</v>
      </c>
    </row>
    <row r="13" spans="2:8" ht="15.75" x14ac:dyDescent="0.25">
      <c r="B13" s="16" t="s">
        <v>13</v>
      </c>
      <c r="C13" s="17" t="s">
        <v>12</v>
      </c>
      <c r="D13" s="11" t="s">
        <v>14</v>
      </c>
      <c r="E13" s="11" t="s">
        <v>283</v>
      </c>
      <c r="F13" s="18">
        <v>198</v>
      </c>
      <c r="G13" s="13">
        <v>198</v>
      </c>
      <c r="H13" s="14">
        <f t="shared" si="0"/>
        <v>100</v>
      </c>
    </row>
    <row r="14" spans="2:8" ht="63" x14ac:dyDescent="0.25">
      <c r="B14" s="19" t="s">
        <v>15</v>
      </c>
      <c r="C14" s="10" t="s">
        <v>16</v>
      </c>
      <c r="D14" s="11"/>
      <c r="E14" s="12">
        <f>E15+E16</f>
        <v>634.1</v>
      </c>
      <c r="F14" s="12">
        <f>F15+F16</f>
        <v>634.1</v>
      </c>
      <c r="G14" s="12">
        <f>G15+G16</f>
        <v>634.1</v>
      </c>
      <c r="H14" s="14">
        <f t="shared" si="0"/>
        <v>100</v>
      </c>
    </row>
    <row r="15" spans="2:8" ht="94.5" x14ac:dyDescent="0.25">
      <c r="B15" s="19" t="s">
        <v>17</v>
      </c>
      <c r="C15" s="10" t="s">
        <v>16</v>
      </c>
      <c r="D15" s="11" t="s">
        <v>18</v>
      </c>
      <c r="E15" s="12">
        <v>631</v>
      </c>
      <c r="F15" s="12">
        <v>631</v>
      </c>
      <c r="G15" s="13">
        <v>631</v>
      </c>
      <c r="H15" s="14">
        <f t="shared" si="0"/>
        <v>100</v>
      </c>
    </row>
    <row r="16" spans="2:8" ht="31.5" x14ac:dyDescent="0.25">
      <c r="B16" s="9" t="s">
        <v>7</v>
      </c>
      <c r="C16" s="10" t="s">
        <v>16</v>
      </c>
      <c r="D16" s="11" t="s">
        <v>8</v>
      </c>
      <c r="E16" s="12">
        <v>3.1</v>
      </c>
      <c r="F16" s="12">
        <v>3.1</v>
      </c>
      <c r="G16" s="13">
        <v>3.1</v>
      </c>
      <c r="H16" s="14">
        <f t="shared" si="0"/>
        <v>100</v>
      </c>
    </row>
    <row r="17" spans="2:8" ht="47.25" x14ac:dyDescent="0.25">
      <c r="B17" s="15" t="s">
        <v>19</v>
      </c>
      <c r="C17" s="10" t="s">
        <v>20</v>
      </c>
      <c r="D17" s="11"/>
      <c r="E17" s="12">
        <f>E18</f>
        <v>649.6</v>
      </c>
      <c r="F17" s="12">
        <f>F18</f>
        <v>649.6</v>
      </c>
      <c r="G17" s="12">
        <f>G18</f>
        <v>649.6</v>
      </c>
      <c r="H17" s="14">
        <f t="shared" si="0"/>
        <v>100</v>
      </c>
    </row>
    <row r="18" spans="2:8" ht="94.5" x14ac:dyDescent="0.25">
      <c r="B18" s="19" t="s">
        <v>17</v>
      </c>
      <c r="C18" s="10" t="s">
        <v>20</v>
      </c>
      <c r="D18" s="11" t="s">
        <v>18</v>
      </c>
      <c r="E18" s="12">
        <v>649.6</v>
      </c>
      <c r="F18" s="12">
        <v>649.6</v>
      </c>
      <c r="G18" s="13">
        <v>649.6</v>
      </c>
      <c r="H18" s="14">
        <f t="shared" si="0"/>
        <v>100</v>
      </c>
    </row>
    <row r="19" spans="2:8" ht="47.25" x14ac:dyDescent="0.25">
      <c r="B19" s="15" t="s">
        <v>21</v>
      </c>
      <c r="C19" s="10" t="s">
        <v>22</v>
      </c>
      <c r="D19" s="11"/>
      <c r="E19" s="20">
        <f>E20+E21</f>
        <v>602</v>
      </c>
      <c r="F19" s="20">
        <f>F20+F21</f>
        <v>602</v>
      </c>
      <c r="G19" s="20">
        <f>G20+G21</f>
        <v>602</v>
      </c>
      <c r="H19" s="14">
        <f t="shared" si="0"/>
        <v>100</v>
      </c>
    </row>
    <row r="20" spans="2:8" ht="94.5" x14ac:dyDescent="0.25">
      <c r="B20" s="19" t="s">
        <v>17</v>
      </c>
      <c r="C20" s="10" t="s">
        <v>22</v>
      </c>
      <c r="D20" s="11" t="s">
        <v>18</v>
      </c>
      <c r="E20" s="20">
        <v>596.29999999999995</v>
      </c>
      <c r="F20" s="20">
        <v>596.29999999999995</v>
      </c>
      <c r="G20" s="13">
        <v>596.29999999999995</v>
      </c>
      <c r="H20" s="14">
        <f t="shared" si="0"/>
        <v>100</v>
      </c>
    </row>
    <row r="21" spans="2:8" ht="31.5" x14ac:dyDescent="0.25">
      <c r="B21" s="9" t="s">
        <v>7</v>
      </c>
      <c r="C21" s="10" t="s">
        <v>22</v>
      </c>
      <c r="D21" s="11" t="s">
        <v>8</v>
      </c>
      <c r="E21" s="20">
        <v>5.7</v>
      </c>
      <c r="F21" s="20">
        <v>5.7</v>
      </c>
      <c r="G21" s="13">
        <v>5.7</v>
      </c>
      <c r="H21" s="14">
        <f t="shared" si="0"/>
        <v>100</v>
      </c>
    </row>
    <row r="22" spans="2:8" ht="110.25" x14ac:dyDescent="0.25">
      <c r="B22" s="21" t="s">
        <v>23</v>
      </c>
      <c r="C22" s="22">
        <v>6100061060</v>
      </c>
      <c r="D22" s="23"/>
      <c r="E22" s="24">
        <f>E23</f>
        <v>0.5</v>
      </c>
      <c r="F22" s="24">
        <f>F23</f>
        <v>0.5</v>
      </c>
      <c r="G22" s="13">
        <f>G23</f>
        <v>0.5</v>
      </c>
      <c r="H22" s="14">
        <f t="shared" si="0"/>
        <v>100</v>
      </c>
    </row>
    <row r="23" spans="2:8" ht="31.5" x14ac:dyDescent="0.25">
      <c r="B23" s="9" t="s">
        <v>7</v>
      </c>
      <c r="C23" s="25">
        <v>6100061060</v>
      </c>
      <c r="D23" s="23">
        <v>200</v>
      </c>
      <c r="E23" s="23">
        <v>0.5</v>
      </c>
      <c r="F23" s="24">
        <v>0.5</v>
      </c>
      <c r="G23" s="13">
        <v>0.5</v>
      </c>
      <c r="H23" s="14">
        <f t="shared" si="0"/>
        <v>100</v>
      </c>
    </row>
    <row r="24" spans="2:8" ht="47.25" x14ac:dyDescent="0.25">
      <c r="B24" s="26" t="s">
        <v>24</v>
      </c>
      <c r="C24" s="27">
        <v>6100061070</v>
      </c>
      <c r="D24" s="28"/>
      <c r="E24" s="29">
        <f>E25</f>
        <v>819.6</v>
      </c>
      <c r="F24" s="29">
        <f>F25</f>
        <v>819.6</v>
      </c>
      <c r="G24" s="13">
        <f>G25</f>
        <v>78.5</v>
      </c>
      <c r="H24" s="14">
        <f t="shared" si="0"/>
        <v>9.5778428501708142</v>
      </c>
    </row>
    <row r="25" spans="2:8" ht="31.5" x14ac:dyDescent="0.25">
      <c r="B25" s="9" t="s">
        <v>7</v>
      </c>
      <c r="C25" s="27">
        <v>6100061070</v>
      </c>
      <c r="D25" s="23">
        <v>200</v>
      </c>
      <c r="E25" s="23">
        <v>819.6</v>
      </c>
      <c r="F25" s="24">
        <v>819.6</v>
      </c>
      <c r="G25" s="13">
        <v>78.5</v>
      </c>
      <c r="H25" s="14">
        <f t="shared" si="0"/>
        <v>9.5778428501708142</v>
      </c>
    </row>
    <row r="26" spans="2:8" ht="31.5" x14ac:dyDescent="0.25">
      <c r="B26" s="9" t="s">
        <v>25</v>
      </c>
      <c r="C26" s="10" t="s">
        <v>26</v>
      </c>
      <c r="D26" s="11"/>
      <c r="E26" s="20">
        <f>E27+E29</f>
        <v>18400.7</v>
      </c>
      <c r="F26" s="20">
        <f>F27+F29</f>
        <v>18400.7</v>
      </c>
      <c r="G26" s="13">
        <f>G27+G29</f>
        <v>18400.7</v>
      </c>
      <c r="H26" s="14">
        <f t="shared" si="0"/>
        <v>100</v>
      </c>
    </row>
    <row r="27" spans="2:8" ht="47.25" x14ac:dyDescent="0.25">
      <c r="B27" s="9" t="s">
        <v>27</v>
      </c>
      <c r="C27" s="10" t="s">
        <v>28</v>
      </c>
      <c r="D27" s="11"/>
      <c r="E27" s="12" t="str">
        <f>E28</f>
        <v>14563,0</v>
      </c>
      <c r="F27" s="20">
        <f>F28</f>
        <v>14563</v>
      </c>
      <c r="G27" s="13">
        <f>G28</f>
        <v>14563</v>
      </c>
      <c r="H27" s="14">
        <f t="shared" si="0"/>
        <v>100</v>
      </c>
    </row>
    <row r="28" spans="2:8" ht="15.75" x14ac:dyDescent="0.25">
      <c r="B28" s="9" t="s">
        <v>13</v>
      </c>
      <c r="C28" s="10" t="s">
        <v>28</v>
      </c>
      <c r="D28" s="11" t="s">
        <v>14</v>
      </c>
      <c r="E28" s="11" t="s">
        <v>285</v>
      </c>
      <c r="F28" s="20">
        <v>14563</v>
      </c>
      <c r="G28" s="13">
        <v>14563</v>
      </c>
      <c r="H28" s="14">
        <f t="shared" si="0"/>
        <v>100</v>
      </c>
    </row>
    <row r="29" spans="2:8" ht="15.75" x14ac:dyDescent="0.25">
      <c r="B29" s="30" t="s">
        <v>29</v>
      </c>
      <c r="C29" s="10" t="s">
        <v>30</v>
      </c>
      <c r="D29" s="11"/>
      <c r="E29" s="12" t="str">
        <f>E30</f>
        <v>3837,7</v>
      </c>
      <c r="F29" s="20">
        <f>F30</f>
        <v>3837.7</v>
      </c>
      <c r="G29" s="13">
        <f>G30</f>
        <v>3837.7</v>
      </c>
      <c r="H29" s="14">
        <f t="shared" si="0"/>
        <v>100</v>
      </c>
    </row>
    <row r="30" spans="2:8" ht="15.75" x14ac:dyDescent="0.25">
      <c r="B30" s="9" t="s">
        <v>13</v>
      </c>
      <c r="C30" s="10" t="s">
        <v>30</v>
      </c>
      <c r="D30" s="11" t="s">
        <v>14</v>
      </c>
      <c r="E30" s="11" t="s">
        <v>286</v>
      </c>
      <c r="F30" s="20">
        <v>3837.7</v>
      </c>
      <c r="G30" s="13">
        <v>3837.7</v>
      </c>
      <c r="H30" s="14">
        <f t="shared" si="0"/>
        <v>100</v>
      </c>
    </row>
    <row r="31" spans="2:8" ht="89.25" x14ac:dyDescent="0.25">
      <c r="B31" s="33" t="s">
        <v>37</v>
      </c>
      <c r="C31" s="115" t="s">
        <v>38</v>
      </c>
      <c r="D31" s="11"/>
      <c r="E31" s="20">
        <f>E32+E33</f>
        <v>3240.1</v>
      </c>
      <c r="F31" s="20">
        <f>F32+F33</f>
        <v>3240.1</v>
      </c>
      <c r="G31" s="20">
        <f>G32+G33</f>
        <v>3240.1</v>
      </c>
      <c r="H31" s="14">
        <f t="shared" si="0"/>
        <v>100</v>
      </c>
    </row>
    <row r="32" spans="2:8" ht="94.5" x14ac:dyDescent="0.25">
      <c r="B32" s="19" t="s">
        <v>17</v>
      </c>
      <c r="C32" s="115" t="s">
        <v>38</v>
      </c>
      <c r="D32" s="11" t="s">
        <v>18</v>
      </c>
      <c r="E32" s="20">
        <v>1878.1</v>
      </c>
      <c r="F32" s="20">
        <v>1878.1</v>
      </c>
      <c r="G32" s="13">
        <v>1878.1</v>
      </c>
      <c r="H32" s="14">
        <f t="shared" si="0"/>
        <v>100</v>
      </c>
    </row>
    <row r="33" spans="2:8" ht="15.75" x14ac:dyDescent="0.25">
      <c r="B33" s="34" t="s">
        <v>39</v>
      </c>
      <c r="C33" s="115" t="s">
        <v>38</v>
      </c>
      <c r="D33" s="11" t="s">
        <v>14</v>
      </c>
      <c r="E33" s="20">
        <v>1362</v>
      </c>
      <c r="F33" s="20">
        <v>1362</v>
      </c>
      <c r="G33" s="13">
        <v>1362</v>
      </c>
      <c r="H33" s="14">
        <f t="shared" si="0"/>
        <v>100</v>
      </c>
    </row>
    <row r="34" spans="2:8" ht="15.75" x14ac:dyDescent="0.25">
      <c r="B34" s="96" t="s">
        <v>31</v>
      </c>
      <c r="C34" s="97" t="s">
        <v>32</v>
      </c>
      <c r="D34" s="80"/>
      <c r="E34" s="71" t="str">
        <f t="shared" ref="E34:G35" si="1">E35</f>
        <v>53004,0</v>
      </c>
      <c r="F34" s="71">
        <f t="shared" si="1"/>
        <v>53004</v>
      </c>
      <c r="G34" s="71">
        <f t="shared" si="1"/>
        <v>52404</v>
      </c>
      <c r="H34" s="14">
        <f t="shared" si="0"/>
        <v>98.868009961512342</v>
      </c>
    </row>
    <row r="35" spans="2:8" ht="78.75" x14ac:dyDescent="0.25">
      <c r="B35" s="98" t="s">
        <v>33</v>
      </c>
      <c r="C35" s="97" t="s">
        <v>34</v>
      </c>
      <c r="D35" s="80"/>
      <c r="E35" s="71" t="str">
        <f t="shared" si="1"/>
        <v>53004,0</v>
      </c>
      <c r="F35" s="71">
        <f t="shared" si="1"/>
        <v>53004</v>
      </c>
      <c r="G35" s="71">
        <f t="shared" si="1"/>
        <v>52404</v>
      </c>
      <c r="H35" s="14">
        <f t="shared" si="0"/>
        <v>98.868009961512342</v>
      </c>
    </row>
    <row r="36" spans="2:8" ht="15.75" x14ac:dyDescent="0.25">
      <c r="B36" s="96" t="s">
        <v>35</v>
      </c>
      <c r="C36" s="97" t="s">
        <v>34</v>
      </c>
      <c r="D36" s="80" t="s">
        <v>36</v>
      </c>
      <c r="E36" s="80" t="s">
        <v>284</v>
      </c>
      <c r="F36" s="71">
        <v>53004</v>
      </c>
      <c r="G36" s="13">
        <v>52404</v>
      </c>
      <c r="H36" s="14">
        <f t="shared" si="0"/>
        <v>98.868009961512342</v>
      </c>
    </row>
    <row r="37" spans="2:8" ht="47.25" x14ac:dyDescent="0.25">
      <c r="B37" s="35" t="s">
        <v>40</v>
      </c>
      <c r="C37" s="36" t="s">
        <v>41</v>
      </c>
      <c r="D37" s="6"/>
      <c r="E37" s="7" t="str">
        <f t="shared" ref="E37:G38" si="2">E38</f>
        <v>1886,5</v>
      </c>
      <c r="F37" s="7">
        <f t="shared" si="2"/>
        <v>1886.5</v>
      </c>
      <c r="G37" s="37">
        <f t="shared" si="2"/>
        <v>1886.5</v>
      </c>
      <c r="H37" s="8">
        <f t="shared" si="0"/>
        <v>100</v>
      </c>
    </row>
    <row r="38" spans="2:8" ht="15.75" x14ac:dyDescent="0.25">
      <c r="B38" s="15" t="s">
        <v>42</v>
      </c>
      <c r="C38" s="38" t="s">
        <v>43</v>
      </c>
      <c r="D38" s="11"/>
      <c r="E38" s="12" t="str">
        <f t="shared" si="2"/>
        <v>1886,5</v>
      </c>
      <c r="F38" s="12">
        <f t="shared" si="2"/>
        <v>1886.5</v>
      </c>
      <c r="G38" s="13">
        <f t="shared" si="2"/>
        <v>1886.5</v>
      </c>
      <c r="H38" s="14">
        <f t="shared" si="0"/>
        <v>100</v>
      </c>
    </row>
    <row r="39" spans="2:8" ht="94.5" x14ac:dyDescent="0.25">
      <c r="B39" s="19" t="s">
        <v>17</v>
      </c>
      <c r="C39" s="38" t="s">
        <v>43</v>
      </c>
      <c r="D39" s="11" t="s">
        <v>18</v>
      </c>
      <c r="E39" s="11" t="s">
        <v>287</v>
      </c>
      <c r="F39" s="12">
        <v>1886.5</v>
      </c>
      <c r="G39" s="13">
        <v>1886.5</v>
      </c>
      <c r="H39" s="14">
        <f t="shared" si="0"/>
        <v>100</v>
      </c>
    </row>
    <row r="40" spans="2:8" ht="47.25" x14ac:dyDescent="0.25">
      <c r="B40" s="39" t="s">
        <v>44</v>
      </c>
      <c r="C40" s="5" t="s">
        <v>45</v>
      </c>
      <c r="D40" s="6"/>
      <c r="E40" s="7">
        <f>E41+E43</f>
        <v>4253.5</v>
      </c>
      <c r="F40" s="7">
        <f>F41+F43</f>
        <v>4253.5</v>
      </c>
      <c r="G40" s="37">
        <f>G41+G43</f>
        <v>4214.5</v>
      </c>
      <c r="H40" s="8">
        <f t="shared" si="0"/>
        <v>99.083108028682261</v>
      </c>
    </row>
    <row r="41" spans="2:8" ht="31.5" x14ac:dyDescent="0.25">
      <c r="B41" s="40" t="s">
        <v>46</v>
      </c>
      <c r="C41" s="10" t="s">
        <v>47</v>
      </c>
      <c r="D41" s="11"/>
      <c r="E41" s="12" t="str">
        <f>E42</f>
        <v>1658,1</v>
      </c>
      <c r="F41" s="12">
        <f>F42</f>
        <v>1658.1</v>
      </c>
      <c r="G41" s="13">
        <f>G42</f>
        <v>1638.5</v>
      </c>
      <c r="H41" s="14">
        <f t="shared" si="0"/>
        <v>98.817924130028359</v>
      </c>
    </row>
    <row r="42" spans="2:8" ht="94.5" x14ac:dyDescent="0.25">
      <c r="B42" s="19" t="s">
        <v>17</v>
      </c>
      <c r="C42" s="38" t="s">
        <v>47</v>
      </c>
      <c r="D42" s="11" t="s">
        <v>18</v>
      </c>
      <c r="E42" s="11" t="s">
        <v>288</v>
      </c>
      <c r="F42" s="12">
        <v>1658.1</v>
      </c>
      <c r="G42" s="13">
        <v>1638.5</v>
      </c>
      <c r="H42" s="14">
        <f t="shared" si="0"/>
        <v>98.817924130028359</v>
      </c>
    </row>
    <row r="43" spans="2:8" ht="31.5" x14ac:dyDescent="0.25">
      <c r="B43" s="40" t="s">
        <v>48</v>
      </c>
      <c r="C43" s="10" t="s">
        <v>49</v>
      </c>
      <c r="D43" s="11"/>
      <c r="E43" s="12">
        <f>SUM(E44:E45)</f>
        <v>2595.4</v>
      </c>
      <c r="F43" s="12">
        <f>SUM(F44:F45)</f>
        <v>2595.4</v>
      </c>
      <c r="G43" s="13">
        <f>SUM(G44:G45)</f>
        <v>2576</v>
      </c>
      <c r="H43" s="14">
        <f t="shared" si="0"/>
        <v>99.25252369576944</v>
      </c>
    </row>
    <row r="44" spans="2:8" ht="94.5" x14ac:dyDescent="0.25">
      <c r="B44" s="19" t="s">
        <v>17</v>
      </c>
      <c r="C44" s="10" t="s">
        <v>49</v>
      </c>
      <c r="D44" s="11" t="s">
        <v>18</v>
      </c>
      <c r="E44" s="12">
        <v>2266.9</v>
      </c>
      <c r="F44" s="12">
        <v>2266.9</v>
      </c>
      <c r="G44" s="13">
        <v>2247.8000000000002</v>
      </c>
      <c r="H44" s="14">
        <f t="shared" si="0"/>
        <v>99.157439675327538</v>
      </c>
    </row>
    <row r="45" spans="2:8" ht="31.5" x14ac:dyDescent="0.25">
      <c r="B45" s="9" t="s">
        <v>7</v>
      </c>
      <c r="C45" s="10" t="s">
        <v>49</v>
      </c>
      <c r="D45" s="11" t="s">
        <v>8</v>
      </c>
      <c r="E45" s="12">
        <v>328.5</v>
      </c>
      <c r="F45" s="12">
        <v>328.5</v>
      </c>
      <c r="G45" s="13">
        <v>328.2</v>
      </c>
      <c r="H45" s="14">
        <f t="shared" si="0"/>
        <v>99.908675799086751</v>
      </c>
    </row>
    <row r="46" spans="2:8" ht="47.25" x14ac:dyDescent="0.25">
      <c r="B46" s="42" t="s">
        <v>52</v>
      </c>
      <c r="C46" s="43">
        <v>6130000800</v>
      </c>
      <c r="D46" s="23"/>
      <c r="E46" s="24">
        <f>E47</f>
        <v>5.2</v>
      </c>
      <c r="F46" s="24">
        <f>F47</f>
        <v>5.2</v>
      </c>
      <c r="G46" s="24">
        <f>G47</f>
        <v>5.2</v>
      </c>
      <c r="H46" s="14">
        <f t="shared" si="0"/>
        <v>100</v>
      </c>
    </row>
    <row r="47" spans="2:8" ht="15.75" x14ac:dyDescent="0.25">
      <c r="B47" s="41" t="s">
        <v>50</v>
      </c>
      <c r="C47" s="43">
        <v>6130000800</v>
      </c>
      <c r="D47" s="23">
        <v>800</v>
      </c>
      <c r="E47" s="23">
        <v>5.2</v>
      </c>
      <c r="F47" s="24">
        <v>5.2</v>
      </c>
      <c r="G47" s="44">
        <v>5.2</v>
      </c>
      <c r="H47" s="14">
        <f t="shared" si="0"/>
        <v>100</v>
      </c>
    </row>
    <row r="48" spans="2:8" ht="15.75" x14ac:dyDescent="0.25">
      <c r="B48" s="45" t="s">
        <v>53</v>
      </c>
      <c r="C48" s="5" t="s">
        <v>54</v>
      </c>
      <c r="D48" s="6"/>
      <c r="E48" s="7">
        <f>E49+E51+E55</f>
        <v>2963.2</v>
      </c>
      <c r="F48" s="7">
        <f>F49+F51+F55</f>
        <v>2963.2</v>
      </c>
      <c r="G48" s="37">
        <f>G49+G51+G55</f>
        <v>2952.4</v>
      </c>
      <c r="H48" s="8">
        <f t="shared" si="0"/>
        <v>99.635529157667392</v>
      </c>
    </row>
    <row r="49" spans="2:8" ht="47.25" x14ac:dyDescent="0.25">
      <c r="B49" s="40" t="s">
        <v>55</v>
      </c>
      <c r="C49" s="10" t="s">
        <v>56</v>
      </c>
      <c r="D49" s="11"/>
      <c r="E49" s="12" t="str">
        <f>E50</f>
        <v>1297,1</v>
      </c>
      <c r="F49" s="12">
        <f>F50</f>
        <v>1297.0999999999999</v>
      </c>
      <c r="G49" s="13">
        <f>G50</f>
        <v>1293.7</v>
      </c>
      <c r="H49" s="14">
        <f t="shared" si="0"/>
        <v>99.737876802096991</v>
      </c>
    </row>
    <row r="50" spans="2:8" ht="94.5" x14ac:dyDescent="0.25">
      <c r="B50" s="19" t="s">
        <v>17</v>
      </c>
      <c r="C50" s="10" t="s">
        <v>56</v>
      </c>
      <c r="D50" s="11" t="s">
        <v>18</v>
      </c>
      <c r="E50" s="11" t="s">
        <v>289</v>
      </c>
      <c r="F50" s="12">
        <v>1297.0999999999999</v>
      </c>
      <c r="G50" s="13">
        <v>1293.7</v>
      </c>
      <c r="H50" s="14">
        <f t="shared" si="0"/>
        <v>99.737876802096991</v>
      </c>
    </row>
    <row r="51" spans="2:8" ht="31.5" x14ac:dyDescent="0.25">
      <c r="B51" s="40" t="s">
        <v>48</v>
      </c>
      <c r="C51" s="10" t="s">
        <v>57</v>
      </c>
      <c r="D51" s="11"/>
      <c r="E51" s="12">
        <f>SUM(E52:E54)</f>
        <v>1054</v>
      </c>
      <c r="F51" s="12">
        <f>SUM(F52:F54)</f>
        <v>1054</v>
      </c>
      <c r="G51" s="13">
        <f>SUM(G52:G54)</f>
        <v>1046.6000000000001</v>
      </c>
      <c r="H51" s="14">
        <f t="shared" si="0"/>
        <v>99.297912713472499</v>
      </c>
    </row>
    <row r="52" spans="2:8" ht="94.5" x14ac:dyDescent="0.25">
      <c r="B52" s="19" t="s">
        <v>17</v>
      </c>
      <c r="C52" s="10" t="s">
        <v>57</v>
      </c>
      <c r="D52" s="11" t="s">
        <v>18</v>
      </c>
      <c r="E52" s="12">
        <v>886.8</v>
      </c>
      <c r="F52" s="12">
        <v>886.8</v>
      </c>
      <c r="G52" s="13">
        <v>886.5</v>
      </c>
      <c r="H52" s="14">
        <f t="shared" si="0"/>
        <v>99.966170500676597</v>
      </c>
    </row>
    <row r="53" spans="2:8" ht="31.5" x14ac:dyDescent="0.25">
      <c r="B53" s="9" t="s">
        <v>7</v>
      </c>
      <c r="C53" s="10" t="s">
        <v>57</v>
      </c>
      <c r="D53" s="11" t="s">
        <v>8</v>
      </c>
      <c r="E53" s="12">
        <v>161.5</v>
      </c>
      <c r="F53" s="12">
        <v>161.5</v>
      </c>
      <c r="G53" s="13">
        <v>154.4</v>
      </c>
      <c r="H53" s="14">
        <f t="shared" si="0"/>
        <v>95.603715170278633</v>
      </c>
    </row>
    <row r="54" spans="2:8" ht="15.75" x14ac:dyDescent="0.25">
      <c r="B54" s="41" t="s">
        <v>50</v>
      </c>
      <c r="C54" s="10" t="s">
        <v>57</v>
      </c>
      <c r="D54" s="11" t="s">
        <v>51</v>
      </c>
      <c r="E54" s="12">
        <v>5.7</v>
      </c>
      <c r="F54" s="12">
        <v>5.7</v>
      </c>
      <c r="G54" s="13">
        <v>5.7</v>
      </c>
      <c r="H54" s="14">
        <f t="shared" si="0"/>
        <v>100</v>
      </c>
    </row>
    <row r="55" spans="2:8" ht="78.75" x14ac:dyDescent="0.25">
      <c r="B55" s="46" t="s">
        <v>58</v>
      </c>
      <c r="C55" s="23">
        <v>6140000410</v>
      </c>
      <c r="D55" s="23"/>
      <c r="E55" s="47">
        <f>E56+E57</f>
        <v>612.1</v>
      </c>
      <c r="F55" s="47">
        <f>F56+F57</f>
        <v>612.1</v>
      </c>
      <c r="G55" s="13">
        <f>G56+G57</f>
        <v>612.1</v>
      </c>
      <c r="H55" s="14">
        <f t="shared" si="0"/>
        <v>100</v>
      </c>
    </row>
    <row r="56" spans="2:8" ht="94.5" x14ac:dyDescent="0.25">
      <c r="B56" s="19" t="s">
        <v>17</v>
      </c>
      <c r="C56" s="23">
        <v>6140000410</v>
      </c>
      <c r="D56" s="23">
        <v>100</v>
      </c>
      <c r="E56" s="12">
        <v>600.6</v>
      </c>
      <c r="F56" s="12">
        <v>600.6</v>
      </c>
      <c r="G56" s="13">
        <v>600.6</v>
      </c>
      <c r="H56" s="14">
        <f t="shared" si="0"/>
        <v>100</v>
      </c>
    </row>
    <row r="57" spans="2:8" ht="31.5" x14ac:dyDescent="0.25">
      <c r="B57" s="9" t="s">
        <v>7</v>
      </c>
      <c r="C57" s="23">
        <v>6140000410</v>
      </c>
      <c r="D57" s="23">
        <v>200</v>
      </c>
      <c r="E57" s="12">
        <v>11.5</v>
      </c>
      <c r="F57" s="12">
        <v>11.5</v>
      </c>
      <c r="G57" s="13">
        <v>11.5</v>
      </c>
      <c r="H57" s="14">
        <f t="shared" si="0"/>
        <v>100</v>
      </c>
    </row>
    <row r="58" spans="2:8" ht="31.5" x14ac:dyDescent="0.25">
      <c r="B58" s="35" t="s">
        <v>59</v>
      </c>
      <c r="C58" s="5" t="s">
        <v>60</v>
      </c>
      <c r="D58" s="6"/>
      <c r="E58" s="7">
        <f>E59+E66+E70</f>
        <v>50192.7</v>
      </c>
      <c r="F58" s="7">
        <f>F59+F66+F70</f>
        <v>50192.7</v>
      </c>
      <c r="G58" s="37">
        <f>G59+G66+G70</f>
        <v>49626.000000000007</v>
      </c>
      <c r="H58" s="8">
        <f t="shared" si="0"/>
        <v>98.87095135348369</v>
      </c>
    </row>
    <row r="59" spans="2:8" ht="15.75" x14ac:dyDescent="0.25">
      <c r="B59" s="15" t="s">
        <v>61</v>
      </c>
      <c r="C59" s="10" t="s">
        <v>62</v>
      </c>
      <c r="D59" s="11"/>
      <c r="E59" s="12">
        <f>E60+E63</f>
        <v>9476.4</v>
      </c>
      <c r="F59" s="12">
        <f>F60+F63</f>
        <v>9476.4</v>
      </c>
      <c r="G59" s="13">
        <f>G60+G63</f>
        <v>9460.9</v>
      </c>
      <c r="H59" s="14">
        <f t="shared" si="0"/>
        <v>99.836435777299386</v>
      </c>
    </row>
    <row r="60" spans="2:8" ht="15.75" x14ac:dyDescent="0.25">
      <c r="B60" s="48" t="s">
        <v>48</v>
      </c>
      <c r="C60" s="10" t="s">
        <v>63</v>
      </c>
      <c r="D60" s="11"/>
      <c r="E60" s="12">
        <f>E61+E62</f>
        <v>8864.2999999999993</v>
      </c>
      <c r="F60" s="12">
        <f>F61+F62</f>
        <v>8864.2999999999993</v>
      </c>
      <c r="G60" s="12">
        <f>G61+G62</f>
        <v>8848.7999999999993</v>
      </c>
      <c r="H60" s="14">
        <f t="shared" si="0"/>
        <v>99.825141297113134</v>
      </c>
    </row>
    <row r="61" spans="2:8" ht="94.5" x14ac:dyDescent="0.25">
      <c r="B61" s="19" t="s">
        <v>17</v>
      </c>
      <c r="C61" s="10" t="s">
        <v>63</v>
      </c>
      <c r="D61" s="11" t="s">
        <v>18</v>
      </c>
      <c r="E61" s="12">
        <v>8157.2</v>
      </c>
      <c r="F61" s="12">
        <v>8157.2</v>
      </c>
      <c r="G61" s="13">
        <v>8150</v>
      </c>
      <c r="H61" s="14">
        <f t="shared" si="0"/>
        <v>99.911734418673078</v>
      </c>
    </row>
    <row r="62" spans="2:8" ht="31.5" x14ac:dyDescent="0.25">
      <c r="B62" s="9" t="s">
        <v>7</v>
      </c>
      <c r="C62" s="10" t="s">
        <v>63</v>
      </c>
      <c r="D62" s="11" t="s">
        <v>8</v>
      </c>
      <c r="E62" s="24">
        <v>707.1</v>
      </c>
      <c r="F62" s="24">
        <v>707.1</v>
      </c>
      <c r="G62" s="13">
        <v>698.8</v>
      </c>
      <c r="H62" s="14">
        <f t="shared" si="0"/>
        <v>98.826191486352698</v>
      </c>
    </row>
    <row r="63" spans="2:8" ht="94.5" x14ac:dyDescent="0.25">
      <c r="B63" s="50" t="s">
        <v>64</v>
      </c>
      <c r="C63" s="23">
        <v>6160001420</v>
      </c>
      <c r="D63" s="23"/>
      <c r="E63" s="12">
        <f>E64+E65</f>
        <v>612.1</v>
      </c>
      <c r="F63" s="12">
        <f>F64+F65</f>
        <v>612.1</v>
      </c>
      <c r="G63" s="13">
        <f>G64+G65</f>
        <v>612.1</v>
      </c>
      <c r="H63" s="14">
        <f t="shared" si="0"/>
        <v>100</v>
      </c>
    </row>
    <row r="64" spans="2:8" ht="94.5" x14ac:dyDescent="0.25">
      <c r="B64" s="19" t="s">
        <v>17</v>
      </c>
      <c r="C64" s="23">
        <v>6160001420</v>
      </c>
      <c r="D64" s="23">
        <v>100</v>
      </c>
      <c r="E64" s="12">
        <v>598.4</v>
      </c>
      <c r="F64" s="12">
        <v>598.4</v>
      </c>
      <c r="G64" s="13">
        <v>598.4</v>
      </c>
      <c r="H64" s="14">
        <f t="shared" si="0"/>
        <v>100</v>
      </c>
    </row>
    <row r="65" spans="2:8" ht="31.5" x14ac:dyDescent="0.25">
      <c r="B65" s="9" t="s">
        <v>7</v>
      </c>
      <c r="C65" s="23">
        <v>6160001420</v>
      </c>
      <c r="D65" s="23">
        <v>200</v>
      </c>
      <c r="E65" s="12">
        <v>13.7</v>
      </c>
      <c r="F65" s="12">
        <v>13.7</v>
      </c>
      <c r="G65" s="13">
        <v>13.7</v>
      </c>
      <c r="H65" s="14">
        <f t="shared" si="0"/>
        <v>100</v>
      </c>
    </row>
    <row r="66" spans="2:8" ht="31.5" x14ac:dyDescent="0.25">
      <c r="B66" s="15" t="s">
        <v>65</v>
      </c>
      <c r="C66" s="32" t="s">
        <v>66</v>
      </c>
      <c r="D66" s="11"/>
      <c r="E66" s="12">
        <f>E67</f>
        <v>3370.7000000000003</v>
      </c>
      <c r="F66" s="12">
        <f>F67</f>
        <v>3370.7000000000003</v>
      </c>
      <c r="G66" s="13">
        <f>G67</f>
        <v>3290.5</v>
      </c>
      <c r="H66" s="14">
        <f t="shared" si="0"/>
        <v>97.620672263921435</v>
      </c>
    </row>
    <row r="67" spans="2:8" ht="15.75" x14ac:dyDescent="0.25">
      <c r="B67" s="48" t="s">
        <v>48</v>
      </c>
      <c r="C67" s="32" t="s">
        <v>67</v>
      </c>
      <c r="D67" s="11"/>
      <c r="E67" s="12">
        <f>SUM(E68:E69)</f>
        <v>3370.7000000000003</v>
      </c>
      <c r="F67" s="12">
        <f>SUM(F68:F69)</f>
        <v>3370.7000000000003</v>
      </c>
      <c r="G67" s="13">
        <f>SUM(G68:G69)</f>
        <v>3290.5</v>
      </c>
      <c r="H67" s="14">
        <f t="shared" si="0"/>
        <v>97.620672263921435</v>
      </c>
    </row>
    <row r="68" spans="2:8" ht="94.5" x14ac:dyDescent="0.25">
      <c r="B68" s="19" t="s">
        <v>17</v>
      </c>
      <c r="C68" s="10" t="s">
        <v>67</v>
      </c>
      <c r="D68" s="11" t="s">
        <v>18</v>
      </c>
      <c r="E68" s="24">
        <v>3195.4</v>
      </c>
      <c r="F68" s="24">
        <v>3195.4</v>
      </c>
      <c r="G68" s="13">
        <v>3124.4</v>
      </c>
      <c r="H68" s="14">
        <f t="shared" si="0"/>
        <v>97.778055955435946</v>
      </c>
    </row>
    <row r="69" spans="2:8" ht="31.5" x14ac:dyDescent="0.25">
      <c r="B69" s="9" t="s">
        <v>7</v>
      </c>
      <c r="C69" s="10" t="s">
        <v>67</v>
      </c>
      <c r="D69" s="11" t="s">
        <v>8</v>
      </c>
      <c r="E69" s="24">
        <v>175.3</v>
      </c>
      <c r="F69" s="24">
        <v>175.3</v>
      </c>
      <c r="G69" s="13">
        <v>166.1</v>
      </c>
      <c r="H69" s="14">
        <f t="shared" si="0"/>
        <v>94.751853964632048</v>
      </c>
    </row>
    <row r="70" spans="2:8" ht="15.75" x14ac:dyDescent="0.25">
      <c r="B70" s="48" t="s">
        <v>68</v>
      </c>
      <c r="C70" s="10" t="s">
        <v>69</v>
      </c>
      <c r="D70" s="11"/>
      <c r="E70" s="12">
        <f>E71</f>
        <v>37345.599999999999</v>
      </c>
      <c r="F70" s="12">
        <f>F71</f>
        <v>37345.599999999999</v>
      </c>
      <c r="G70" s="13">
        <f>G71</f>
        <v>36874.600000000006</v>
      </c>
      <c r="H70" s="14">
        <f t="shared" si="0"/>
        <v>98.738807249046758</v>
      </c>
    </row>
    <row r="71" spans="2:8" ht="15.75" x14ac:dyDescent="0.25">
      <c r="B71" s="48" t="s">
        <v>48</v>
      </c>
      <c r="C71" s="10" t="s">
        <v>70</v>
      </c>
      <c r="D71" s="11"/>
      <c r="E71" s="12">
        <f>E72+E73+E74</f>
        <v>37345.599999999999</v>
      </c>
      <c r="F71" s="12">
        <f>F72+F73+F74</f>
        <v>37345.599999999999</v>
      </c>
      <c r="G71" s="13">
        <f>G72+G73+G74</f>
        <v>36874.600000000006</v>
      </c>
      <c r="H71" s="14">
        <f t="shared" si="0"/>
        <v>98.738807249046758</v>
      </c>
    </row>
    <row r="72" spans="2:8" ht="94.5" x14ac:dyDescent="0.25">
      <c r="B72" s="19" t="s">
        <v>17</v>
      </c>
      <c r="C72" s="10" t="s">
        <v>70</v>
      </c>
      <c r="D72" s="11" t="s">
        <v>18</v>
      </c>
      <c r="E72" s="12">
        <v>32356.1</v>
      </c>
      <c r="F72" s="12">
        <v>32356.1</v>
      </c>
      <c r="G72" s="13">
        <v>32187</v>
      </c>
      <c r="H72" s="14">
        <f t="shared" si="0"/>
        <v>99.477378299609668</v>
      </c>
    </row>
    <row r="73" spans="2:8" ht="31.5" x14ac:dyDescent="0.25">
      <c r="B73" s="9" t="s">
        <v>7</v>
      </c>
      <c r="C73" s="10" t="s">
        <v>70</v>
      </c>
      <c r="D73" s="11" t="s">
        <v>8</v>
      </c>
      <c r="E73" s="12">
        <v>4641.8</v>
      </c>
      <c r="F73" s="12">
        <v>4641.8</v>
      </c>
      <c r="G73" s="13">
        <v>4367.3</v>
      </c>
      <c r="H73" s="14">
        <f t="shared" si="0"/>
        <v>94.086345814123831</v>
      </c>
    </row>
    <row r="74" spans="2:8" ht="15.75" x14ac:dyDescent="0.25">
      <c r="B74" s="49" t="s">
        <v>50</v>
      </c>
      <c r="C74" s="10" t="s">
        <v>70</v>
      </c>
      <c r="D74" s="11" t="s">
        <v>51</v>
      </c>
      <c r="E74" s="12">
        <v>347.7</v>
      </c>
      <c r="F74" s="12">
        <v>347.7</v>
      </c>
      <c r="G74" s="13">
        <v>320.3</v>
      </c>
      <c r="H74" s="14">
        <f t="shared" ref="H74:H144" si="3">G74/F74*100</f>
        <v>92.119643370721889</v>
      </c>
    </row>
    <row r="75" spans="2:8" ht="63" x14ac:dyDescent="0.25">
      <c r="B75" s="35" t="s">
        <v>71</v>
      </c>
      <c r="C75" s="5" t="s">
        <v>72</v>
      </c>
      <c r="D75" s="6"/>
      <c r="E75" s="7">
        <f>E76+E78</f>
        <v>2595.5</v>
      </c>
      <c r="F75" s="7">
        <f>F76+F78</f>
        <v>2595.5</v>
      </c>
      <c r="G75" s="37">
        <f>G76+G78</f>
        <v>2447.7999999999997</v>
      </c>
      <c r="H75" s="8">
        <f t="shared" si="3"/>
        <v>94.309381622038131</v>
      </c>
    </row>
    <row r="76" spans="2:8" ht="47.25" x14ac:dyDescent="0.25">
      <c r="B76" s="15" t="s">
        <v>73</v>
      </c>
      <c r="C76" s="51" t="s">
        <v>74</v>
      </c>
      <c r="D76" s="11"/>
      <c r="E76" s="12">
        <f>E77</f>
        <v>0</v>
      </c>
      <c r="F76" s="12">
        <f>F77</f>
        <v>0</v>
      </c>
      <c r="G76" s="13">
        <f>G77</f>
        <v>0</v>
      </c>
      <c r="H76" s="14" t="e">
        <f t="shared" si="3"/>
        <v>#DIV/0!</v>
      </c>
    </row>
    <row r="77" spans="2:8" ht="31.5" x14ac:dyDescent="0.25">
      <c r="B77" s="9" t="s">
        <v>7</v>
      </c>
      <c r="C77" s="51" t="s">
        <v>74</v>
      </c>
      <c r="D77" s="11" t="s">
        <v>8</v>
      </c>
      <c r="E77" s="11"/>
      <c r="F77" s="12"/>
      <c r="G77" s="13"/>
      <c r="H77" s="14" t="e">
        <f t="shared" si="3"/>
        <v>#DIV/0!</v>
      </c>
    </row>
    <row r="78" spans="2:8" ht="31.5" x14ac:dyDescent="0.25">
      <c r="B78" s="21" t="s">
        <v>75</v>
      </c>
      <c r="C78" s="10" t="s">
        <v>76</v>
      </c>
      <c r="D78" s="11"/>
      <c r="E78" s="12">
        <f>E79+E80+E81</f>
        <v>2595.5</v>
      </c>
      <c r="F78" s="12">
        <f>F79+F80+F81</f>
        <v>2595.5</v>
      </c>
      <c r="G78" s="13">
        <f>G79+G80+G81</f>
        <v>2447.7999999999997</v>
      </c>
      <c r="H78" s="14">
        <f t="shared" si="3"/>
        <v>94.309381622038131</v>
      </c>
    </row>
    <row r="79" spans="2:8" ht="94.5" x14ac:dyDescent="0.25">
      <c r="B79" s="19" t="s">
        <v>17</v>
      </c>
      <c r="C79" s="10" t="s">
        <v>76</v>
      </c>
      <c r="D79" s="11" t="s">
        <v>18</v>
      </c>
      <c r="E79" s="12">
        <v>2461.5</v>
      </c>
      <c r="F79" s="12">
        <v>2461.5</v>
      </c>
      <c r="G79" s="13">
        <v>2316.9</v>
      </c>
      <c r="H79" s="14">
        <f t="shared" si="3"/>
        <v>94.125533211456442</v>
      </c>
    </row>
    <row r="80" spans="2:8" ht="31.5" x14ac:dyDescent="0.25">
      <c r="B80" s="9" t="s">
        <v>7</v>
      </c>
      <c r="C80" s="10" t="s">
        <v>76</v>
      </c>
      <c r="D80" s="11" t="s">
        <v>8</v>
      </c>
      <c r="E80" s="12">
        <v>60.8</v>
      </c>
      <c r="F80" s="12">
        <v>60.8</v>
      </c>
      <c r="G80" s="13">
        <v>57.7</v>
      </c>
      <c r="H80" s="14">
        <f t="shared" si="3"/>
        <v>94.901315789473699</v>
      </c>
    </row>
    <row r="81" spans="2:8" ht="15.75" x14ac:dyDescent="0.25">
      <c r="B81" s="49" t="s">
        <v>50</v>
      </c>
      <c r="C81" s="10" t="s">
        <v>76</v>
      </c>
      <c r="D81" s="11" t="s">
        <v>51</v>
      </c>
      <c r="E81" s="12">
        <v>73.2</v>
      </c>
      <c r="F81" s="12">
        <v>73.2</v>
      </c>
      <c r="G81" s="13">
        <v>73.2</v>
      </c>
      <c r="H81" s="14">
        <f t="shared" si="3"/>
        <v>100</v>
      </c>
    </row>
    <row r="82" spans="2:8" ht="47.25" x14ac:dyDescent="0.25">
      <c r="B82" s="35" t="s">
        <v>77</v>
      </c>
      <c r="C82" s="5" t="s">
        <v>78</v>
      </c>
      <c r="D82" s="6"/>
      <c r="E82" s="7">
        <f>E83+E87+E89+E91+E94+E104+E106+E108</f>
        <v>98492.2</v>
      </c>
      <c r="F82" s="7">
        <f>F83+F87+F89+F91+F94+F104+F106+F108</f>
        <v>98492.2</v>
      </c>
      <c r="G82" s="7">
        <f>G83+G87+G89+G91+G94+G104+G106+G108</f>
        <v>75530.600000000006</v>
      </c>
      <c r="H82" s="8">
        <f t="shared" si="3"/>
        <v>76.686884849764752</v>
      </c>
    </row>
    <row r="83" spans="2:8" ht="31.5" x14ac:dyDescent="0.25">
      <c r="B83" s="15" t="s">
        <v>79</v>
      </c>
      <c r="C83" s="10" t="s">
        <v>80</v>
      </c>
      <c r="D83" s="11"/>
      <c r="E83" s="12">
        <f>E84+E85+E86</f>
        <v>989</v>
      </c>
      <c r="F83" s="12">
        <f>F84+F85+F86</f>
        <v>989</v>
      </c>
      <c r="G83" s="12">
        <f>G84+G85+G86</f>
        <v>989</v>
      </c>
      <c r="H83" s="14">
        <f t="shared" si="3"/>
        <v>100</v>
      </c>
    </row>
    <row r="84" spans="2:8" ht="15.75" x14ac:dyDescent="0.25">
      <c r="B84" s="52" t="s">
        <v>81</v>
      </c>
      <c r="C84" s="10" t="s">
        <v>80</v>
      </c>
      <c r="D84" s="11" t="s">
        <v>8</v>
      </c>
      <c r="E84" s="11"/>
      <c r="F84" s="24"/>
      <c r="G84" s="13"/>
      <c r="H84" s="14" t="e">
        <f t="shared" si="3"/>
        <v>#DIV/0!</v>
      </c>
    </row>
    <row r="85" spans="2:8" ht="47.25" x14ac:dyDescent="0.25">
      <c r="B85" s="52" t="s">
        <v>82</v>
      </c>
      <c r="C85" s="10" t="s">
        <v>80</v>
      </c>
      <c r="D85" s="11" t="s">
        <v>83</v>
      </c>
      <c r="E85" s="12">
        <v>794</v>
      </c>
      <c r="F85" s="12">
        <v>794</v>
      </c>
      <c r="G85" s="13">
        <v>794</v>
      </c>
      <c r="H85" s="14">
        <f t="shared" si="3"/>
        <v>100</v>
      </c>
    </row>
    <row r="86" spans="2:8" ht="15.75" x14ac:dyDescent="0.25">
      <c r="B86" s="9" t="s">
        <v>13</v>
      </c>
      <c r="C86" s="10" t="s">
        <v>80</v>
      </c>
      <c r="D86" s="11" t="s">
        <v>14</v>
      </c>
      <c r="E86" s="12">
        <v>195</v>
      </c>
      <c r="F86" s="12">
        <v>195</v>
      </c>
      <c r="G86" s="13">
        <v>195</v>
      </c>
      <c r="H86" s="14">
        <f t="shared" si="3"/>
        <v>100</v>
      </c>
    </row>
    <row r="87" spans="2:8" ht="31.5" x14ac:dyDescent="0.25">
      <c r="B87" s="9" t="s">
        <v>86</v>
      </c>
      <c r="C87" s="54">
        <v>6180000710</v>
      </c>
      <c r="D87" s="23"/>
      <c r="E87" s="24">
        <f>E88</f>
        <v>1.3</v>
      </c>
      <c r="F87" s="24">
        <f>F88</f>
        <v>1.3</v>
      </c>
      <c r="G87" s="13">
        <f>G88</f>
        <v>1.3</v>
      </c>
      <c r="H87" s="14">
        <f t="shared" si="3"/>
        <v>100</v>
      </c>
    </row>
    <row r="88" spans="2:8" ht="31.5" x14ac:dyDescent="0.25">
      <c r="B88" s="9" t="s">
        <v>87</v>
      </c>
      <c r="C88" s="54">
        <v>6180000710</v>
      </c>
      <c r="D88" s="23">
        <v>700</v>
      </c>
      <c r="E88" s="24">
        <v>1.3</v>
      </c>
      <c r="F88" s="24">
        <v>1.3</v>
      </c>
      <c r="G88" s="13">
        <v>1.3</v>
      </c>
      <c r="H88" s="14">
        <f t="shared" si="3"/>
        <v>100</v>
      </c>
    </row>
    <row r="89" spans="2:8" ht="47.25" x14ac:dyDescent="0.25">
      <c r="B89" s="15" t="s">
        <v>88</v>
      </c>
      <c r="C89" s="10" t="s">
        <v>89</v>
      </c>
      <c r="D89" s="11"/>
      <c r="E89" s="12">
        <f>E90</f>
        <v>225.2</v>
      </c>
      <c r="F89" s="12">
        <f>F90</f>
        <v>225.2</v>
      </c>
      <c r="G89" s="13">
        <f>G90</f>
        <v>225.2</v>
      </c>
      <c r="H89" s="14">
        <f t="shared" si="3"/>
        <v>100</v>
      </c>
    </row>
    <row r="90" spans="2:8" ht="31.5" x14ac:dyDescent="0.25">
      <c r="B90" s="9" t="s">
        <v>7</v>
      </c>
      <c r="C90" s="10" t="s">
        <v>89</v>
      </c>
      <c r="D90" s="11" t="s">
        <v>8</v>
      </c>
      <c r="E90" s="12">
        <v>225.2</v>
      </c>
      <c r="F90" s="12">
        <v>225.2</v>
      </c>
      <c r="G90" s="13">
        <v>225.2</v>
      </c>
      <c r="H90" s="14">
        <f t="shared" si="3"/>
        <v>100</v>
      </c>
    </row>
    <row r="91" spans="2:8" ht="15.75" x14ac:dyDescent="0.25">
      <c r="B91" s="16" t="s">
        <v>90</v>
      </c>
      <c r="C91" s="10" t="s">
        <v>91</v>
      </c>
      <c r="D91" s="11"/>
      <c r="E91" s="12">
        <f t="shared" ref="E91:G92" si="4">E92</f>
        <v>696</v>
      </c>
      <c r="F91" s="12">
        <f t="shared" si="4"/>
        <v>696</v>
      </c>
      <c r="G91" s="13">
        <f t="shared" si="4"/>
        <v>696</v>
      </c>
      <c r="H91" s="14">
        <f t="shared" si="3"/>
        <v>100</v>
      </c>
    </row>
    <row r="92" spans="2:8" ht="15.75" x14ac:dyDescent="0.25">
      <c r="B92" s="16" t="s">
        <v>92</v>
      </c>
      <c r="C92" s="10" t="s">
        <v>93</v>
      </c>
      <c r="D92" s="11"/>
      <c r="E92" s="12">
        <f t="shared" si="4"/>
        <v>696</v>
      </c>
      <c r="F92" s="12">
        <f t="shared" si="4"/>
        <v>696</v>
      </c>
      <c r="G92" s="13">
        <f t="shared" si="4"/>
        <v>696</v>
      </c>
      <c r="H92" s="14">
        <f t="shared" si="3"/>
        <v>100</v>
      </c>
    </row>
    <row r="93" spans="2:8" ht="31.5" x14ac:dyDescent="0.25">
      <c r="B93" s="9" t="s">
        <v>7</v>
      </c>
      <c r="C93" s="10" t="s">
        <v>93</v>
      </c>
      <c r="D93" s="11" t="s">
        <v>8</v>
      </c>
      <c r="E93" s="12">
        <v>696</v>
      </c>
      <c r="F93" s="12">
        <v>696</v>
      </c>
      <c r="G93" s="13">
        <v>696</v>
      </c>
      <c r="H93" s="14">
        <f t="shared" si="3"/>
        <v>100</v>
      </c>
    </row>
    <row r="94" spans="2:8" ht="15.75" x14ac:dyDescent="0.25">
      <c r="B94" s="55" t="s">
        <v>94</v>
      </c>
      <c r="C94" s="25">
        <v>6180001000</v>
      </c>
      <c r="D94" s="56"/>
      <c r="E94" s="12">
        <f>E95+E97+E102</f>
        <v>30812.7</v>
      </c>
      <c r="F94" s="12">
        <f>F95+F97+F102</f>
        <v>30812.7</v>
      </c>
      <c r="G94" s="12">
        <f>G95+G97+G102</f>
        <v>7851.1</v>
      </c>
      <c r="H94" s="14">
        <f t="shared" si="3"/>
        <v>25.480078019777558</v>
      </c>
    </row>
    <row r="95" spans="2:8" ht="15.75" x14ac:dyDescent="0.25">
      <c r="B95" s="41" t="s">
        <v>240</v>
      </c>
      <c r="C95" s="23">
        <v>6180001050</v>
      </c>
      <c r="D95" s="23"/>
      <c r="E95" s="24">
        <f>E96</f>
        <v>22526</v>
      </c>
      <c r="F95" s="24">
        <f>F96</f>
        <v>22526</v>
      </c>
      <c r="G95" s="13">
        <f>G96</f>
        <v>0</v>
      </c>
      <c r="H95" s="14">
        <f t="shared" si="3"/>
        <v>0</v>
      </c>
    </row>
    <row r="96" spans="2:8" ht="15.75" x14ac:dyDescent="0.25">
      <c r="B96" s="99" t="s">
        <v>50</v>
      </c>
      <c r="C96" s="23">
        <v>6180001050</v>
      </c>
      <c r="D96" s="23">
        <v>800</v>
      </c>
      <c r="E96" s="24">
        <v>22526</v>
      </c>
      <c r="F96" s="24">
        <v>22526</v>
      </c>
      <c r="G96" s="13"/>
      <c r="H96" s="14">
        <f t="shared" si="3"/>
        <v>0</v>
      </c>
    </row>
    <row r="97" spans="2:8" ht="15.75" x14ac:dyDescent="0.25">
      <c r="B97" s="16" t="s">
        <v>95</v>
      </c>
      <c r="C97" s="25">
        <v>6180001070</v>
      </c>
      <c r="D97" s="11"/>
      <c r="E97" s="12">
        <f>SUM(E98:E101)</f>
        <v>2130.6999999999998</v>
      </c>
      <c r="F97" s="12">
        <f>SUM(F98:F101)</f>
        <v>2130.6999999999998</v>
      </c>
      <c r="G97" s="13">
        <f>SUM(G98:G101)</f>
        <v>1695.1</v>
      </c>
      <c r="H97" s="14">
        <f t="shared" si="3"/>
        <v>79.556014455343316</v>
      </c>
    </row>
    <row r="98" spans="2:8" ht="31.5" x14ac:dyDescent="0.25">
      <c r="B98" s="9" t="s">
        <v>7</v>
      </c>
      <c r="C98" s="25">
        <v>6180001070</v>
      </c>
      <c r="D98" s="11" t="s">
        <v>8</v>
      </c>
      <c r="E98" s="12">
        <v>201.5</v>
      </c>
      <c r="F98" s="12">
        <v>201.5</v>
      </c>
      <c r="G98" s="13">
        <v>196.6</v>
      </c>
      <c r="H98" s="14">
        <f t="shared" si="3"/>
        <v>97.568238213399511</v>
      </c>
    </row>
    <row r="99" spans="2:8" ht="47.25" x14ac:dyDescent="0.25">
      <c r="B99" s="87" t="s">
        <v>217</v>
      </c>
      <c r="C99" s="25">
        <v>6180001070</v>
      </c>
      <c r="D99" s="11" t="s">
        <v>36</v>
      </c>
      <c r="E99" s="12">
        <v>600</v>
      </c>
      <c r="F99" s="12">
        <v>600</v>
      </c>
      <c r="G99" s="13">
        <v>178.5</v>
      </c>
      <c r="H99" s="14"/>
    </row>
    <row r="100" spans="2:8" ht="15.75" x14ac:dyDescent="0.25">
      <c r="B100" s="31" t="s">
        <v>35</v>
      </c>
      <c r="C100" s="25">
        <v>6180001070</v>
      </c>
      <c r="D100" s="11" t="s">
        <v>14</v>
      </c>
      <c r="E100" s="12">
        <v>1300</v>
      </c>
      <c r="F100" s="12">
        <v>1300</v>
      </c>
      <c r="G100" s="13">
        <v>1300</v>
      </c>
      <c r="H100" s="14">
        <f t="shared" si="3"/>
        <v>100</v>
      </c>
    </row>
    <row r="101" spans="2:8" ht="15.75" x14ac:dyDescent="0.25">
      <c r="B101" s="49" t="s">
        <v>50</v>
      </c>
      <c r="C101" s="25">
        <v>6180001070</v>
      </c>
      <c r="D101" s="11" t="s">
        <v>51</v>
      </c>
      <c r="E101" s="12">
        <v>29.2</v>
      </c>
      <c r="F101" s="12">
        <v>29.2</v>
      </c>
      <c r="G101" s="13">
        <v>20</v>
      </c>
      <c r="H101" s="14">
        <f t="shared" si="3"/>
        <v>68.493150684931507</v>
      </c>
    </row>
    <row r="102" spans="2:8" ht="47.25" x14ac:dyDescent="0.25">
      <c r="B102" s="86" t="s">
        <v>241</v>
      </c>
      <c r="C102" s="22">
        <v>6180001100</v>
      </c>
      <c r="D102" s="11"/>
      <c r="E102" s="12">
        <f>E103</f>
        <v>6156</v>
      </c>
      <c r="F102" s="12">
        <f>F103</f>
        <v>6156</v>
      </c>
      <c r="G102" s="12">
        <f>G103</f>
        <v>6156</v>
      </c>
      <c r="H102" s="14">
        <f t="shared" si="3"/>
        <v>100</v>
      </c>
    </row>
    <row r="103" spans="2:8" ht="47.25" x14ac:dyDescent="0.25">
      <c r="B103" s="87" t="s">
        <v>217</v>
      </c>
      <c r="C103" s="22">
        <v>6180001100</v>
      </c>
      <c r="D103" s="61">
        <v>400</v>
      </c>
      <c r="E103" s="100">
        <v>6156</v>
      </c>
      <c r="F103" s="100">
        <v>6156</v>
      </c>
      <c r="G103" s="13">
        <v>6156</v>
      </c>
      <c r="H103" s="14">
        <f t="shared" si="3"/>
        <v>100</v>
      </c>
    </row>
    <row r="104" spans="2:8" ht="63" x14ac:dyDescent="0.25">
      <c r="B104" s="101" t="s">
        <v>242</v>
      </c>
      <c r="C104" s="61">
        <v>6180060280</v>
      </c>
      <c r="D104" s="61"/>
      <c r="E104" s="71">
        <f>E105</f>
        <v>31024.799999999999</v>
      </c>
      <c r="F104" s="71">
        <f>F105</f>
        <v>31024.799999999999</v>
      </c>
      <c r="G104" s="71">
        <f>G105</f>
        <v>31024.799999999999</v>
      </c>
      <c r="H104" s="14">
        <f t="shared" si="3"/>
        <v>100</v>
      </c>
    </row>
    <row r="105" spans="2:8" ht="15.75" x14ac:dyDescent="0.25">
      <c r="B105" s="96" t="s">
        <v>13</v>
      </c>
      <c r="C105" s="61">
        <v>6180060280</v>
      </c>
      <c r="D105" s="80" t="s">
        <v>14</v>
      </c>
      <c r="E105" s="71">
        <v>31024.799999999999</v>
      </c>
      <c r="F105" s="71">
        <v>31024.799999999999</v>
      </c>
      <c r="G105" s="13">
        <v>31024.799999999999</v>
      </c>
      <c r="H105" s="14">
        <f t="shared" si="3"/>
        <v>100</v>
      </c>
    </row>
    <row r="106" spans="2:8" ht="63" x14ac:dyDescent="0.25">
      <c r="B106" s="102" t="s">
        <v>243</v>
      </c>
      <c r="C106" s="61">
        <v>6180061120</v>
      </c>
      <c r="D106" s="61"/>
      <c r="E106" s="71">
        <f>E107</f>
        <v>15150.7</v>
      </c>
      <c r="F106" s="71">
        <f>F107</f>
        <v>15150.7</v>
      </c>
      <c r="G106" s="71">
        <f>G107</f>
        <v>15150.7</v>
      </c>
      <c r="H106" s="14">
        <f t="shared" si="3"/>
        <v>100</v>
      </c>
    </row>
    <row r="107" spans="2:8" ht="15.75" x14ac:dyDescent="0.25">
      <c r="B107" s="96" t="s">
        <v>13</v>
      </c>
      <c r="C107" s="61">
        <v>6180061120</v>
      </c>
      <c r="D107" s="61">
        <v>500</v>
      </c>
      <c r="E107" s="71">
        <v>15150.7</v>
      </c>
      <c r="F107" s="71">
        <v>15150.7</v>
      </c>
      <c r="G107" s="13">
        <v>15150.7</v>
      </c>
      <c r="H107" s="14">
        <f t="shared" si="3"/>
        <v>100</v>
      </c>
    </row>
    <row r="108" spans="2:8" ht="47.25" x14ac:dyDescent="0.25">
      <c r="B108" s="86" t="s">
        <v>244</v>
      </c>
      <c r="C108" s="61" t="s">
        <v>245</v>
      </c>
      <c r="D108" s="61"/>
      <c r="E108" s="71">
        <f>E109</f>
        <v>19592.5</v>
      </c>
      <c r="F108" s="71">
        <f>F109</f>
        <v>19592.5</v>
      </c>
      <c r="G108" s="71">
        <f>G109</f>
        <v>19592.5</v>
      </c>
      <c r="H108" s="14">
        <f t="shared" si="3"/>
        <v>100</v>
      </c>
    </row>
    <row r="109" spans="2:8" ht="15.75" x14ac:dyDescent="0.25">
      <c r="B109" s="96" t="s">
        <v>13</v>
      </c>
      <c r="C109" s="61" t="s">
        <v>245</v>
      </c>
      <c r="D109" s="61">
        <v>500</v>
      </c>
      <c r="E109" s="71">
        <v>19592.5</v>
      </c>
      <c r="F109" s="71">
        <v>19592.5</v>
      </c>
      <c r="G109" s="103">
        <v>19592.5</v>
      </c>
      <c r="H109" s="14">
        <f t="shared" si="3"/>
        <v>100</v>
      </c>
    </row>
    <row r="110" spans="2:8" ht="63" x14ac:dyDescent="0.25">
      <c r="B110" s="57" t="s">
        <v>270</v>
      </c>
      <c r="C110" s="5" t="s">
        <v>96</v>
      </c>
      <c r="D110" s="6"/>
      <c r="E110" s="7">
        <f>E111+E156</f>
        <v>460152.99999999988</v>
      </c>
      <c r="F110" s="7">
        <f>F111+F156</f>
        <v>460152.99999999988</v>
      </c>
      <c r="G110" s="37">
        <f>G111+G156</f>
        <v>457330.89999999991</v>
      </c>
      <c r="H110" s="8">
        <f t="shared" si="3"/>
        <v>99.386703987586742</v>
      </c>
    </row>
    <row r="111" spans="2:8" ht="31.5" x14ac:dyDescent="0.25">
      <c r="B111" s="35" t="s">
        <v>97</v>
      </c>
      <c r="C111" s="5" t="s">
        <v>98</v>
      </c>
      <c r="D111" s="6"/>
      <c r="E111" s="7">
        <f>E112+E120+E129+E154+E139+E148+E150+E152</f>
        <v>442237.39999999991</v>
      </c>
      <c r="F111" s="7">
        <f>F112+F120+F129+F154+F139+F148+F150+F152</f>
        <v>442237.39999999991</v>
      </c>
      <c r="G111" s="7">
        <f>G112+G120+G129+G154+G139+G148+G150+G152</f>
        <v>439575.49999999988</v>
      </c>
      <c r="H111" s="8">
        <f t="shared" si="3"/>
        <v>99.398083472813468</v>
      </c>
    </row>
    <row r="112" spans="2:8" ht="31.5" x14ac:dyDescent="0.25">
      <c r="B112" s="15" t="s">
        <v>99</v>
      </c>
      <c r="C112" s="10" t="s">
        <v>100</v>
      </c>
      <c r="D112" s="11"/>
      <c r="E112" s="12">
        <f>E113+E116+E118</f>
        <v>64084.6</v>
      </c>
      <c r="F112" s="12">
        <f>F113+F116+F118</f>
        <v>64084.6</v>
      </c>
      <c r="G112" s="13">
        <f>G113+G116+G118</f>
        <v>63515.799999999996</v>
      </c>
      <c r="H112" s="14">
        <f t="shared" si="3"/>
        <v>99.11242326549592</v>
      </c>
    </row>
    <row r="113" spans="2:8" ht="47.25" x14ac:dyDescent="0.25">
      <c r="B113" s="21" t="s">
        <v>101</v>
      </c>
      <c r="C113" s="10" t="s">
        <v>102</v>
      </c>
      <c r="D113" s="11"/>
      <c r="E113" s="12">
        <f>SUM(E114:E115)</f>
        <v>30417.800000000003</v>
      </c>
      <c r="F113" s="12">
        <f>SUM(F114:F115)</f>
        <v>30417.800000000003</v>
      </c>
      <c r="G113" s="12">
        <f>SUM(G114:G115)</f>
        <v>29886.100000000002</v>
      </c>
      <c r="H113" s="14">
        <f t="shared" si="3"/>
        <v>98.252010336053232</v>
      </c>
    </row>
    <row r="114" spans="2:8" ht="15.75" x14ac:dyDescent="0.25">
      <c r="B114" s="21"/>
      <c r="C114" s="10" t="s">
        <v>102</v>
      </c>
      <c r="D114" s="11" t="s">
        <v>8</v>
      </c>
      <c r="E114" s="12">
        <v>1768.4</v>
      </c>
      <c r="F114" s="12">
        <v>1768.4</v>
      </c>
      <c r="G114" s="13">
        <v>1768.4</v>
      </c>
      <c r="H114" s="14"/>
    </row>
    <row r="115" spans="2:8" ht="47.25" x14ac:dyDescent="0.25">
      <c r="B115" s="21" t="s">
        <v>103</v>
      </c>
      <c r="C115" s="10" t="s">
        <v>102</v>
      </c>
      <c r="D115" s="11" t="s">
        <v>85</v>
      </c>
      <c r="E115" s="12">
        <v>28649.4</v>
      </c>
      <c r="F115" s="12">
        <v>28649.4</v>
      </c>
      <c r="G115" s="13">
        <v>28117.7</v>
      </c>
      <c r="H115" s="14">
        <f t="shared" si="3"/>
        <v>98.144114710953801</v>
      </c>
    </row>
    <row r="116" spans="2:8" ht="173.25" x14ac:dyDescent="0.25">
      <c r="B116" s="58" t="s">
        <v>104</v>
      </c>
      <c r="C116" s="10" t="s">
        <v>105</v>
      </c>
      <c r="D116" s="11"/>
      <c r="E116" s="12">
        <f>E117</f>
        <v>33625.599999999999</v>
      </c>
      <c r="F116" s="12">
        <f>F117</f>
        <v>33625.599999999999</v>
      </c>
      <c r="G116" s="13">
        <f>G117</f>
        <v>33625.599999999999</v>
      </c>
      <c r="H116" s="14">
        <f t="shared" si="3"/>
        <v>100</v>
      </c>
    </row>
    <row r="117" spans="2:8" ht="47.25" x14ac:dyDescent="0.25">
      <c r="B117" s="21" t="s">
        <v>103</v>
      </c>
      <c r="C117" s="10" t="s">
        <v>105</v>
      </c>
      <c r="D117" s="11" t="s">
        <v>85</v>
      </c>
      <c r="E117" s="12">
        <v>33625.599999999999</v>
      </c>
      <c r="F117" s="12">
        <v>33625.599999999999</v>
      </c>
      <c r="G117" s="13">
        <v>33625.599999999999</v>
      </c>
      <c r="H117" s="14">
        <f t="shared" si="3"/>
        <v>100</v>
      </c>
    </row>
    <row r="118" spans="2:8" ht="110.25" x14ac:dyDescent="0.25">
      <c r="B118" s="58" t="s">
        <v>106</v>
      </c>
      <c r="C118" s="95">
        <v>6210160080</v>
      </c>
      <c r="D118" s="11"/>
      <c r="E118" s="12">
        <f>E119</f>
        <v>41.2</v>
      </c>
      <c r="F118" s="12">
        <f>F119</f>
        <v>41.2</v>
      </c>
      <c r="G118" s="13">
        <f>G119</f>
        <v>4.0999999999999996</v>
      </c>
      <c r="H118" s="14">
        <f t="shared" si="3"/>
        <v>9.9514563106796103</v>
      </c>
    </row>
    <row r="119" spans="2:8" ht="47.25" x14ac:dyDescent="0.25">
      <c r="B119" s="21" t="s">
        <v>103</v>
      </c>
      <c r="C119" s="95">
        <v>6210160080</v>
      </c>
      <c r="D119" s="11" t="s">
        <v>83</v>
      </c>
      <c r="E119" s="12">
        <v>41.2</v>
      </c>
      <c r="F119" s="12">
        <v>41.2</v>
      </c>
      <c r="G119" s="13">
        <v>4.0999999999999996</v>
      </c>
      <c r="H119" s="14">
        <f t="shared" si="3"/>
        <v>9.9514563106796103</v>
      </c>
    </row>
    <row r="120" spans="2:8" ht="31.5" x14ac:dyDescent="0.25">
      <c r="B120" s="15" t="s">
        <v>107</v>
      </c>
      <c r="C120" s="10" t="s">
        <v>108</v>
      </c>
      <c r="D120" s="11"/>
      <c r="E120" s="12">
        <f>E121+E123+E125+E127</f>
        <v>218238.09999999998</v>
      </c>
      <c r="F120" s="12">
        <f>F121+F123+F125+F127</f>
        <v>218238.09999999998</v>
      </c>
      <c r="G120" s="13">
        <f>G121+G123+G125+G127</f>
        <v>217432.39999999997</v>
      </c>
      <c r="H120" s="14">
        <f t="shared" si="3"/>
        <v>99.630816067405277</v>
      </c>
    </row>
    <row r="121" spans="2:8" ht="47.25" x14ac:dyDescent="0.25">
      <c r="B121" s="21" t="s">
        <v>101</v>
      </c>
      <c r="C121" s="10" t="s">
        <v>109</v>
      </c>
      <c r="D121" s="11"/>
      <c r="E121" s="12">
        <f>E122</f>
        <v>73022.399999999994</v>
      </c>
      <c r="F121" s="12">
        <f>F122</f>
        <v>73022.399999999994</v>
      </c>
      <c r="G121" s="13">
        <f>G122</f>
        <v>72216.7</v>
      </c>
      <c r="H121" s="14">
        <f t="shared" si="3"/>
        <v>98.896639935143199</v>
      </c>
    </row>
    <row r="122" spans="2:8" ht="47.25" x14ac:dyDescent="0.25">
      <c r="B122" s="21" t="s">
        <v>103</v>
      </c>
      <c r="C122" s="10" t="s">
        <v>109</v>
      </c>
      <c r="D122" s="11" t="s">
        <v>85</v>
      </c>
      <c r="E122" s="12">
        <v>73022.399999999994</v>
      </c>
      <c r="F122" s="12">
        <v>73022.399999999994</v>
      </c>
      <c r="G122" s="13">
        <v>72216.7</v>
      </c>
      <c r="H122" s="14">
        <f t="shared" si="3"/>
        <v>98.896639935143199</v>
      </c>
    </row>
    <row r="123" spans="2:8" ht="47.25" x14ac:dyDescent="0.25">
      <c r="B123" s="21" t="s">
        <v>110</v>
      </c>
      <c r="C123" s="25" t="s">
        <v>111</v>
      </c>
      <c r="D123" s="23" t="s">
        <v>112</v>
      </c>
      <c r="E123" s="24">
        <f>E124</f>
        <v>10561.9</v>
      </c>
      <c r="F123" s="24">
        <f>F124</f>
        <v>10561.9</v>
      </c>
      <c r="G123" s="13">
        <f>G124</f>
        <v>10561.9</v>
      </c>
      <c r="H123" s="14">
        <f t="shared" si="3"/>
        <v>100</v>
      </c>
    </row>
    <row r="124" spans="2:8" ht="47.25" x14ac:dyDescent="0.25">
      <c r="B124" s="21" t="s">
        <v>103</v>
      </c>
      <c r="C124" s="25" t="s">
        <v>111</v>
      </c>
      <c r="D124" s="23">
        <v>600</v>
      </c>
      <c r="E124" s="24">
        <v>10561.9</v>
      </c>
      <c r="F124" s="24">
        <v>10561.9</v>
      </c>
      <c r="G124" s="13">
        <v>10561.9</v>
      </c>
      <c r="H124" s="14">
        <f t="shared" si="3"/>
        <v>100</v>
      </c>
    </row>
    <row r="125" spans="2:8" ht="220.5" x14ac:dyDescent="0.25">
      <c r="B125" s="59" t="s">
        <v>113</v>
      </c>
      <c r="C125" s="10" t="s">
        <v>114</v>
      </c>
      <c r="D125" s="11"/>
      <c r="E125" s="12">
        <f>E126</f>
        <v>132287.5</v>
      </c>
      <c r="F125" s="12">
        <f>F126</f>
        <v>132287.5</v>
      </c>
      <c r="G125" s="13">
        <f>G126</f>
        <v>132287.5</v>
      </c>
      <c r="H125" s="14">
        <f t="shared" si="3"/>
        <v>100</v>
      </c>
    </row>
    <row r="126" spans="2:8" ht="47.25" x14ac:dyDescent="0.25">
      <c r="B126" s="21" t="s">
        <v>103</v>
      </c>
      <c r="C126" s="10" t="s">
        <v>114</v>
      </c>
      <c r="D126" s="11" t="s">
        <v>85</v>
      </c>
      <c r="E126" s="12">
        <v>132287.5</v>
      </c>
      <c r="F126" s="12">
        <v>132287.5</v>
      </c>
      <c r="G126" s="13">
        <v>132287.5</v>
      </c>
      <c r="H126" s="14">
        <f t="shared" si="3"/>
        <v>100</v>
      </c>
    </row>
    <row r="127" spans="2:8" ht="110.25" x14ac:dyDescent="0.25">
      <c r="B127" s="104" t="s">
        <v>246</v>
      </c>
      <c r="C127" s="10" t="s">
        <v>247</v>
      </c>
      <c r="D127" s="11"/>
      <c r="E127" s="12">
        <f>E128</f>
        <v>2366.3000000000002</v>
      </c>
      <c r="F127" s="12">
        <f>F128</f>
        <v>2366.3000000000002</v>
      </c>
      <c r="G127" s="13">
        <f>G128</f>
        <v>2366.3000000000002</v>
      </c>
      <c r="H127" s="14">
        <f t="shared" si="3"/>
        <v>100</v>
      </c>
    </row>
    <row r="128" spans="2:8" ht="47.25" x14ac:dyDescent="0.25">
      <c r="B128" s="21" t="s">
        <v>103</v>
      </c>
      <c r="C128" s="10" t="s">
        <v>247</v>
      </c>
      <c r="D128" s="11" t="s">
        <v>85</v>
      </c>
      <c r="E128" s="12">
        <v>2366.3000000000002</v>
      </c>
      <c r="F128" s="12">
        <v>2366.3000000000002</v>
      </c>
      <c r="G128" s="13">
        <v>2366.3000000000002</v>
      </c>
      <c r="H128" s="14">
        <f t="shared" si="3"/>
        <v>100</v>
      </c>
    </row>
    <row r="129" spans="2:8" ht="31.5" x14ac:dyDescent="0.25">
      <c r="B129" s="15" t="s">
        <v>116</v>
      </c>
      <c r="C129" s="10" t="s">
        <v>117</v>
      </c>
      <c r="D129" s="11"/>
      <c r="E129" s="12">
        <f>E130</f>
        <v>23695.3</v>
      </c>
      <c r="F129" s="12">
        <f>F130</f>
        <v>23695.3</v>
      </c>
      <c r="G129" s="13">
        <f>G130</f>
        <v>23695.3</v>
      </c>
      <c r="H129" s="14">
        <f t="shared" si="3"/>
        <v>100</v>
      </c>
    </row>
    <row r="130" spans="2:8" ht="47.25" x14ac:dyDescent="0.25">
      <c r="B130" s="58" t="s">
        <v>118</v>
      </c>
      <c r="C130" s="10" t="s">
        <v>119</v>
      </c>
      <c r="D130" s="11"/>
      <c r="E130" s="12">
        <f>E131+E133+E135+E137</f>
        <v>23695.3</v>
      </c>
      <c r="F130" s="12">
        <f>F131+F133+F135+F137</f>
        <v>23695.3</v>
      </c>
      <c r="G130" s="13">
        <f>G131+G133+G135+G137</f>
        <v>23695.3</v>
      </c>
      <c r="H130" s="14">
        <f t="shared" si="3"/>
        <v>100</v>
      </c>
    </row>
    <row r="131" spans="2:8" ht="78.75" x14ac:dyDescent="0.25">
      <c r="B131" s="58" t="s">
        <v>120</v>
      </c>
      <c r="C131" s="10" t="s">
        <v>121</v>
      </c>
      <c r="D131" s="11"/>
      <c r="E131" s="12">
        <f>E132</f>
        <v>11702.9</v>
      </c>
      <c r="F131" s="12">
        <f>F132</f>
        <v>11702.9</v>
      </c>
      <c r="G131" s="13">
        <f>G132</f>
        <v>11702.9</v>
      </c>
      <c r="H131" s="14">
        <f t="shared" si="3"/>
        <v>100</v>
      </c>
    </row>
    <row r="132" spans="2:8" ht="47.25" x14ac:dyDescent="0.25">
      <c r="B132" s="21" t="s">
        <v>103</v>
      </c>
      <c r="C132" s="10" t="s">
        <v>121</v>
      </c>
      <c r="D132" s="11" t="s">
        <v>85</v>
      </c>
      <c r="E132" s="12">
        <v>11702.9</v>
      </c>
      <c r="F132" s="12">
        <v>11702.9</v>
      </c>
      <c r="G132" s="13">
        <v>11702.9</v>
      </c>
      <c r="H132" s="14">
        <f t="shared" si="3"/>
        <v>100</v>
      </c>
    </row>
    <row r="133" spans="2:8" ht="78.75" x14ac:dyDescent="0.25">
      <c r="B133" s="58" t="s">
        <v>122</v>
      </c>
      <c r="C133" s="10" t="s">
        <v>123</v>
      </c>
      <c r="D133" s="11"/>
      <c r="E133" s="12">
        <f>E134</f>
        <v>6906</v>
      </c>
      <c r="F133" s="12">
        <f>F134</f>
        <v>6906</v>
      </c>
      <c r="G133" s="13">
        <f>G134</f>
        <v>6906</v>
      </c>
      <c r="H133" s="14">
        <f t="shared" si="3"/>
        <v>100</v>
      </c>
    </row>
    <row r="134" spans="2:8" ht="47.25" x14ac:dyDescent="0.25">
      <c r="B134" s="21" t="s">
        <v>103</v>
      </c>
      <c r="C134" s="10" t="s">
        <v>123</v>
      </c>
      <c r="D134" s="11" t="s">
        <v>85</v>
      </c>
      <c r="E134" s="12">
        <v>6906</v>
      </c>
      <c r="F134" s="12">
        <v>6906</v>
      </c>
      <c r="G134" s="13">
        <v>6906</v>
      </c>
      <c r="H134" s="14">
        <f t="shared" si="3"/>
        <v>100</v>
      </c>
    </row>
    <row r="135" spans="2:8" ht="78.75" x14ac:dyDescent="0.25">
      <c r="B135" s="58" t="s">
        <v>120</v>
      </c>
      <c r="C135" s="23">
        <v>6210300630</v>
      </c>
      <c r="D135" s="11"/>
      <c r="E135" s="12">
        <f>E136</f>
        <v>2218.8000000000002</v>
      </c>
      <c r="F135" s="12">
        <f>F136</f>
        <v>2218.8000000000002</v>
      </c>
      <c r="G135" s="13">
        <f>G136</f>
        <v>2218.8000000000002</v>
      </c>
      <c r="H135" s="14">
        <f t="shared" si="3"/>
        <v>100</v>
      </c>
    </row>
    <row r="136" spans="2:8" ht="63" x14ac:dyDescent="0.25">
      <c r="B136" s="21" t="s">
        <v>124</v>
      </c>
      <c r="C136" s="23">
        <v>6210300630</v>
      </c>
      <c r="D136" s="11" t="s">
        <v>85</v>
      </c>
      <c r="E136" s="12">
        <v>2218.8000000000002</v>
      </c>
      <c r="F136" s="12">
        <v>2218.8000000000002</v>
      </c>
      <c r="G136" s="13">
        <v>2218.8000000000002</v>
      </c>
      <c r="H136" s="14">
        <f t="shared" si="3"/>
        <v>100</v>
      </c>
    </row>
    <row r="137" spans="2:8" ht="78.75" x14ac:dyDescent="0.25">
      <c r="B137" s="58" t="s">
        <v>122</v>
      </c>
      <c r="C137" s="23">
        <v>6210300640</v>
      </c>
      <c r="D137" s="11"/>
      <c r="E137" s="12">
        <f>E138</f>
        <v>2867.6</v>
      </c>
      <c r="F137" s="12">
        <f>F138</f>
        <v>2867.6</v>
      </c>
      <c r="G137" s="13">
        <f>G138</f>
        <v>2867.6</v>
      </c>
      <c r="H137" s="14">
        <f t="shared" si="3"/>
        <v>100</v>
      </c>
    </row>
    <row r="138" spans="2:8" ht="47.25" x14ac:dyDescent="0.25">
      <c r="B138" s="21" t="s">
        <v>125</v>
      </c>
      <c r="C138" s="23">
        <v>6210300640</v>
      </c>
      <c r="D138" s="11" t="s">
        <v>85</v>
      </c>
      <c r="E138" s="12">
        <v>2867.6</v>
      </c>
      <c r="F138" s="12">
        <v>2867.6</v>
      </c>
      <c r="G138" s="13">
        <v>2867.6</v>
      </c>
      <c r="H138" s="14">
        <f t="shared" si="3"/>
        <v>100</v>
      </c>
    </row>
    <row r="139" spans="2:8" ht="31.5" x14ac:dyDescent="0.25">
      <c r="B139" s="58" t="s">
        <v>126</v>
      </c>
      <c r="C139" s="95">
        <v>6210060000</v>
      </c>
      <c r="D139" s="11"/>
      <c r="E139" s="12">
        <f>E140+E142+E144+E146</f>
        <v>63720.799999999996</v>
      </c>
      <c r="F139" s="12">
        <f>F140+F142+F144+F146</f>
        <v>63720.799999999996</v>
      </c>
      <c r="G139" s="13">
        <f>G140+G142+G144+G146</f>
        <v>63534.2</v>
      </c>
      <c r="H139" s="14">
        <f t="shared" si="3"/>
        <v>99.707159985436462</v>
      </c>
    </row>
    <row r="140" spans="2:8" ht="63" x14ac:dyDescent="0.25">
      <c r="B140" s="60" t="s">
        <v>127</v>
      </c>
      <c r="C140" s="22">
        <v>6210560110</v>
      </c>
      <c r="D140" s="61"/>
      <c r="E140" s="24">
        <f>E141</f>
        <v>1568.2</v>
      </c>
      <c r="F140" s="24">
        <f>F141</f>
        <v>1568.2</v>
      </c>
      <c r="G140" s="13">
        <f>G141</f>
        <v>1568.2</v>
      </c>
      <c r="H140" s="14">
        <f t="shared" si="3"/>
        <v>100</v>
      </c>
    </row>
    <row r="141" spans="2:8" ht="47.25" x14ac:dyDescent="0.25">
      <c r="B141" s="60" t="s">
        <v>128</v>
      </c>
      <c r="C141" s="22">
        <v>6210560110</v>
      </c>
      <c r="D141" s="61">
        <v>600</v>
      </c>
      <c r="E141" s="24">
        <v>1568.2</v>
      </c>
      <c r="F141" s="24">
        <v>1568.2</v>
      </c>
      <c r="G141" s="13">
        <v>1568.2</v>
      </c>
      <c r="H141" s="14">
        <f t="shared" si="3"/>
        <v>100</v>
      </c>
    </row>
    <row r="142" spans="2:8" ht="47.25" x14ac:dyDescent="0.25">
      <c r="B142" s="58" t="s">
        <v>129</v>
      </c>
      <c r="C142" s="95">
        <v>6210860120</v>
      </c>
      <c r="D142" s="11"/>
      <c r="E142" s="12">
        <f>E143</f>
        <v>39757.5</v>
      </c>
      <c r="F142" s="12">
        <f>F143</f>
        <v>39757.5</v>
      </c>
      <c r="G142" s="13">
        <f>G143</f>
        <v>39628.5</v>
      </c>
      <c r="H142" s="14">
        <f t="shared" si="3"/>
        <v>99.675532918317302</v>
      </c>
    </row>
    <row r="143" spans="2:8" ht="15.75" x14ac:dyDescent="0.25">
      <c r="B143" s="16" t="s">
        <v>130</v>
      </c>
      <c r="C143" s="95">
        <v>6210860120</v>
      </c>
      <c r="D143" s="11" t="s">
        <v>83</v>
      </c>
      <c r="E143" s="12">
        <v>39757.5</v>
      </c>
      <c r="F143" s="12">
        <v>39757.5</v>
      </c>
      <c r="G143" s="13">
        <v>39628.5</v>
      </c>
      <c r="H143" s="14">
        <f t="shared" si="3"/>
        <v>99.675532918317302</v>
      </c>
    </row>
    <row r="144" spans="2:8" ht="78.75" x14ac:dyDescent="0.25">
      <c r="B144" s="58" t="s">
        <v>131</v>
      </c>
      <c r="C144" s="95">
        <v>6210860130</v>
      </c>
      <c r="D144" s="11"/>
      <c r="E144" s="12">
        <f>E145</f>
        <v>22375.1</v>
      </c>
      <c r="F144" s="12">
        <f>F145</f>
        <v>22375.1</v>
      </c>
      <c r="G144" s="13">
        <f>G145</f>
        <v>22317.5</v>
      </c>
      <c r="H144" s="14">
        <f t="shared" si="3"/>
        <v>99.742570982922985</v>
      </c>
    </row>
    <row r="145" spans="2:8" ht="15.75" x14ac:dyDescent="0.25">
      <c r="B145" s="16" t="s">
        <v>130</v>
      </c>
      <c r="C145" s="95">
        <v>6210860130</v>
      </c>
      <c r="D145" s="11" t="s">
        <v>83</v>
      </c>
      <c r="E145" s="12">
        <v>22375.1</v>
      </c>
      <c r="F145" s="12">
        <v>22375.1</v>
      </c>
      <c r="G145" s="13">
        <v>22317.5</v>
      </c>
      <c r="H145" s="14">
        <f t="shared" ref="H145:H215" si="5">G145/F145*100</f>
        <v>99.742570982922985</v>
      </c>
    </row>
    <row r="146" spans="2:8" ht="94.5" x14ac:dyDescent="0.25">
      <c r="B146" s="62" t="s">
        <v>132</v>
      </c>
      <c r="C146" s="25">
        <v>6210860150</v>
      </c>
      <c r="D146" s="23"/>
      <c r="E146" s="24">
        <f>E147</f>
        <v>20</v>
      </c>
      <c r="F146" s="24">
        <f>F147</f>
        <v>20</v>
      </c>
      <c r="G146" s="13">
        <f>G147</f>
        <v>20</v>
      </c>
      <c r="H146" s="14">
        <f t="shared" si="5"/>
        <v>100</v>
      </c>
    </row>
    <row r="147" spans="2:8" ht="15.75" x14ac:dyDescent="0.25">
      <c r="B147" s="16" t="s">
        <v>130</v>
      </c>
      <c r="C147" s="25">
        <v>6210860150</v>
      </c>
      <c r="D147" s="23">
        <v>300</v>
      </c>
      <c r="E147" s="24">
        <v>20</v>
      </c>
      <c r="F147" s="24">
        <v>20</v>
      </c>
      <c r="G147" s="13">
        <v>20</v>
      </c>
      <c r="H147" s="14">
        <f t="shared" si="5"/>
        <v>100</v>
      </c>
    </row>
    <row r="148" spans="2:8" ht="78.75" x14ac:dyDescent="0.25">
      <c r="B148" s="21" t="s">
        <v>133</v>
      </c>
      <c r="C148" s="23" t="s">
        <v>134</v>
      </c>
      <c r="D148" s="23"/>
      <c r="E148" s="24">
        <f>E149</f>
        <v>8515.2999999999993</v>
      </c>
      <c r="F148" s="24">
        <f>F149</f>
        <v>8515.2999999999993</v>
      </c>
      <c r="G148" s="13">
        <f>G149</f>
        <v>8515.2999999999993</v>
      </c>
      <c r="H148" s="14">
        <f t="shared" si="5"/>
        <v>100</v>
      </c>
    </row>
    <row r="149" spans="2:8" ht="31.5" x14ac:dyDescent="0.25">
      <c r="B149" s="21" t="s">
        <v>84</v>
      </c>
      <c r="C149" s="23" t="s">
        <v>134</v>
      </c>
      <c r="D149" s="23">
        <v>600</v>
      </c>
      <c r="E149" s="24">
        <v>8515.2999999999993</v>
      </c>
      <c r="F149" s="24">
        <v>8515.2999999999993</v>
      </c>
      <c r="G149" s="13">
        <v>8515.2999999999993</v>
      </c>
      <c r="H149" s="14">
        <f t="shared" si="5"/>
        <v>100</v>
      </c>
    </row>
    <row r="150" spans="2:8" ht="63" x14ac:dyDescent="0.25">
      <c r="B150" s="21" t="s">
        <v>135</v>
      </c>
      <c r="C150" s="23" t="s">
        <v>136</v>
      </c>
      <c r="D150" s="23"/>
      <c r="E150" s="24">
        <f>E151</f>
        <v>58623.8</v>
      </c>
      <c r="F150" s="24">
        <f>F151</f>
        <v>58623.8</v>
      </c>
      <c r="G150" s="44">
        <f>G151</f>
        <v>58623.8</v>
      </c>
      <c r="H150" s="14">
        <f t="shared" si="5"/>
        <v>100</v>
      </c>
    </row>
    <row r="151" spans="2:8" ht="47.25" x14ac:dyDescent="0.25">
      <c r="B151" s="21" t="s">
        <v>103</v>
      </c>
      <c r="C151" s="23" t="s">
        <v>136</v>
      </c>
      <c r="D151" s="23">
        <v>600</v>
      </c>
      <c r="E151" s="44">
        <v>58623.8</v>
      </c>
      <c r="F151" s="44">
        <v>58623.8</v>
      </c>
      <c r="G151" s="44">
        <v>58623.8</v>
      </c>
      <c r="H151" s="14">
        <f t="shared" si="5"/>
        <v>100</v>
      </c>
    </row>
    <row r="152" spans="2:8" ht="31.5" x14ac:dyDescent="0.25">
      <c r="B152" s="15" t="s">
        <v>137</v>
      </c>
      <c r="C152" s="25">
        <v>6211309010</v>
      </c>
      <c r="D152" s="56"/>
      <c r="E152" s="12">
        <f>E153</f>
        <v>5110.8999999999996</v>
      </c>
      <c r="F152" s="12">
        <f>F153</f>
        <v>5110.8999999999996</v>
      </c>
      <c r="G152" s="13">
        <f>G153</f>
        <v>4010.1</v>
      </c>
      <c r="H152" s="14">
        <f t="shared" si="5"/>
        <v>78.461719071005106</v>
      </c>
    </row>
    <row r="153" spans="2:8" ht="47.25" x14ac:dyDescent="0.25">
      <c r="B153" s="21" t="s">
        <v>103</v>
      </c>
      <c r="C153" s="25">
        <v>6211309010</v>
      </c>
      <c r="D153" s="56">
        <v>600</v>
      </c>
      <c r="E153" s="24">
        <v>5110.8999999999996</v>
      </c>
      <c r="F153" s="24">
        <v>5110.8999999999996</v>
      </c>
      <c r="G153" s="13">
        <v>4010.1</v>
      </c>
      <c r="H153" s="14">
        <f t="shared" si="5"/>
        <v>78.461719071005106</v>
      </c>
    </row>
    <row r="154" spans="2:8" ht="78.75" x14ac:dyDescent="0.25">
      <c r="B154" s="86" t="s">
        <v>248</v>
      </c>
      <c r="C154" s="61" t="s">
        <v>249</v>
      </c>
      <c r="D154" s="61"/>
      <c r="E154" s="71">
        <f>E155</f>
        <v>248.6</v>
      </c>
      <c r="F154" s="71">
        <f>F155</f>
        <v>248.6</v>
      </c>
      <c r="G154" s="71">
        <f>G155</f>
        <v>248.6</v>
      </c>
      <c r="H154" s="14">
        <f t="shared" si="5"/>
        <v>100</v>
      </c>
    </row>
    <row r="155" spans="2:8" ht="47.25" x14ac:dyDescent="0.25">
      <c r="B155" s="86" t="s">
        <v>103</v>
      </c>
      <c r="C155" s="61" t="s">
        <v>249</v>
      </c>
      <c r="D155" s="61">
        <v>600</v>
      </c>
      <c r="E155" s="71">
        <v>248.6</v>
      </c>
      <c r="F155" s="71">
        <v>248.6</v>
      </c>
      <c r="G155" s="103">
        <v>248.6</v>
      </c>
      <c r="H155" s="14">
        <f t="shared" si="5"/>
        <v>100</v>
      </c>
    </row>
    <row r="156" spans="2:8" ht="63" x14ac:dyDescent="0.25">
      <c r="B156" s="63" t="s">
        <v>138</v>
      </c>
      <c r="C156" s="5" t="s">
        <v>139</v>
      </c>
      <c r="D156" s="6"/>
      <c r="E156" s="7">
        <f>E157+E163+E170+E161</f>
        <v>17915.599999999999</v>
      </c>
      <c r="F156" s="7">
        <f>F157+F163+F170+F161</f>
        <v>17915.599999999999</v>
      </c>
      <c r="G156" s="37">
        <f>G157+G163+G170+G161</f>
        <v>17755.399999999998</v>
      </c>
      <c r="H156" s="8">
        <f t="shared" si="5"/>
        <v>99.10580722945366</v>
      </c>
    </row>
    <row r="157" spans="2:8" ht="31.5" x14ac:dyDescent="0.25">
      <c r="B157" s="64" t="s">
        <v>48</v>
      </c>
      <c r="C157" s="10" t="s">
        <v>140</v>
      </c>
      <c r="D157" s="11"/>
      <c r="E157" s="12">
        <f>E158+E159+E160</f>
        <v>5362</v>
      </c>
      <c r="F157" s="12">
        <f>F158+F159+F160</f>
        <v>5362</v>
      </c>
      <c r="G157" s="13">
        <f>G158+G159+G160</f>
        <v>5351.9</v>
      </c>
      <c r="H157" s="14">
        <f t="shared" si="5"/>
        <v>99.811637448713171</v>
      </c>
    </row>
    <row r="158" spans="2:8" ht="94.5" x14ac:dyDescent="0.25">
      <c r="B158" s="19" t="s">
        <v>17</v>
      </c>
      <c r="C158" s="10" t="s">
        <v>140</v>
      </c>
      <c r="D158" s="11" t="s">
        <v>18</v>
      </c>
      <c r="E158" s="12">
        <v>4692.6000000000004</v>
      </c>
      <c r="F158" s="12">
        <v>4692.6000000000004</v>
      </c>
      <c r="G158" s="13">
        <v>4692.6000000000004</v>
      </c>
      <c r="H158" s="14">
        <f t="shared" si="5"/>
        <v>100</v>
      </c>
    </row>
    <row r="159" spans="2:8" ht="31.5" x14ac:dyDescent="0.25">
      <c r="B159" s="9" t="s">
        <v>7</v>
      </c>
      <c r="C159" s="10" t="s">
        <v>140</v>
      </c>
      <c r="D159" s="11" t="s">
        <v>8</v>
      </c>
      <c r="E159" s="12">
        <v>666.5</v>
      </c>
      <c r="F159" s="12">
        <v>666.5</v>
      </c>
      <c r="G159" s="13">
        <v>657.9</v>
      </c>
      <c r="H159" s="14">
        <f t="shared" si="5"/>
        <v>98.709677419354833</v>
      </c>
    </row>
    <row r="160" spans="2:8" ht="15.75" x14ac:dyDescent="0.25">
      <c r="B160" s="49" t="s">
        <v>50</v>
      </c>
      <c r="C160" s="10" t="s">
        <v>140</v>
      </c>
      <c r="D160" s="11" t="s">
        <v>51</v>
      </c>
      <c r="E160" s="12">
        <v>2.9</v>
      </c>
      <c r="F160" s="12">
        <v>2.9</v>
      </c>
      <c r="G160" s="13">
        <v>1.4</v>
      </c>
      <c r="H160" s="14">
        <f t="shared" si="5"/>
        <v>48.275862068965516</v>
      </c>
    </row>
    <row r="161" spans="2:8" ht="78.75" x14ac:dyDescent="0.25">
      <c r="B161" s="65" t="s">
        <v>141</v>
      </c>
      <c r="C161" s="10" t="s">
        <v>142</v>
      </c>
      <c r="D161" s="11"/>
      <c r="E161" s="12">
        <f>E162</f>
        <v>233.8</v>
      </c>
      <c r="F161" s="12">
        <f>F162</f>
        <v>233.8</v>
      </c>
      <c r="G161" s="13">
        <f>G162</f>
        <v>172.7</v>
      </c>
      <c r="H161" s="14">
        <f t="shared" si="5"/>
        <v>73.866552609067568</v>
      </c>
    </row>
    <row r="162" spans="2:8" ht="15.75" x14ac:dyDescent="0.25">
      <c r="B162" s="49" t="s">
        <v>7</v>
      </c>
      <c r="C162" s="10" t="s">
        <v>142</v>
      </c>
      <c r="D162" s="11" t="s">
        <v>8</v>
      </c>
      <c r="E162" s="12">
        <v>233.8</v>
      </c>
      <c r="F162" s="12">
        <v>233.8</v>
      </c>
      <c r="G162" s="13">
        <v>172.7</v>
      </c>
      <c r="H162" s="14">
        <f t="shared" si="5"/>
        <v>73.866552609067568</v>
      </c>
    </row>
    <row r="163" spans="2:8" ht="47.25" x14ac:dyDescent="0.25">
      <c r="B163" s="64" t="s">
        <v>143</v>
      </c>
      <c r="C163" s="10" t="s">
        <v>144</v>
      </c>
      <c r="D163" s="11"/>
      <c r="E163" s="12">
        <f>E164+E167</f>
        <v>11804.5</v>
      </c>
      <c r="F163" s="12">
        <f>F164+F167</f>
        <v>11804.5</v>
      </c>
      <c r="G163" s="13">
        <f>G164+G167</f>
        <v>11719.8</v>
      </c>
      <c r="H163" s="14">
        <f t="shared" si="5"/>
        <v>99.282477021474861</v>
      </c>
    </row>
    <row r="164" spans="2:8" ht="78.75" x14ac:dyDescent="0.25">
      <c r="B164" s="64" t="s">
        <v>145</v>
      </c>
      <c r="C164" s="10" t="s">
        <v>146</v>
      </c>
      <c r="D164" s="11"/>
      <c r="E164" s="12">
        <f>E165+E166</f>
        <v>3176.6</v>
      </c>
      <c r="F164" s="12">
        <f>F165+F166</f>
        <v>3176.6</v>
      </c>
      <c r="G164" s="12">
        <f>G165+G166</f>
        <v>3140</v>
      </c>
      <c r="H164" s="14">
        <f t="shared" si="5"/>
        <v>98.847824718252213</v>
      </c>
    </row>
    <row r="165" spans="2:8" ht="94.5" x14ac:dyDescent="0.25">
      <c r="B165" s="19" t="s">
        <v>17</v>
      </c>
      <c r="C165" s="10" t="s">
        <v>146</v>
      </c>
      <c r="D165" s="11" t="s">
        <v>18</v>
      </c>
      <c r="E165" s="12">
        <v>2985.5</v>
      </c>
      <c r="F165" s="12">
        <v>2985.5</v>
      </c>
      <c r="G165" s="13">
        <v>2960.7</v>
      </c>
      <c r="H165" s="14">
        <f t="shared" si="5"/>
        <v>99.169318372131968</v>
      </c>
    </row>
    <row r="166" spans="2:8" ht="31.5" x14ac:dyDescent="0.25">
      <c r="B166" s="9" t="s">
        <v>7</v>
      </c>
      <c r="C166" s="10" t="s">
        <v>146</v>
      </c>
      <c r="D166" s="11" t="s">
        <v>8</v>
      </c>
      <c r="E166" s="12">
        <v>191.1</v>
      </c>
      <c r="F166" s="12">
        <v>191.1</v>
      </c>
      <c r="G166" s="13">
        <v>179.3</v>
      </c>
      <c r="H166" s="14">
        <f t="shared" si="5"/>
        <v>93.825222396650972</v>
      </c>
    </row>
    <row r="167" spans="2:8" ht="78.75" x14ac:dyDescent="0.25">
      <c r="B167" s="64" t="s">
        <v>147</v>
      </c>
      <c r="C167" s="10" t="s">
        <v>148</v>
      </c>
      <c r="D167" s="11"/>
      <c r="E167" s="12">
        <f>SUM(E168:E169)</f>
        <v>8627.9</v>
      </c>
      <c r="F167" s="12">
        <f>SUM(F168:F169)</f>
        <v>8627.9</v>
      </c>
      <c r="G167" s="13">
        <f>SUM(G168:G169)</f>
        <v>8579.7999999999993</v>
      </c>
      <c r="H167" s="14">
        <f t="shared" si="5"/>
        <v>99.442506287740926</v>
      </c>
    </row>
    <row r="168" spans="2:8" ht="94.5" x14ac:dyDescent="0.25">
      <c r="B168" s="19" t="s">
        <v>17</v>
      </c>
      <c r="C168" s="10" t="s">
        <v>148</v>
      </c>
      <c r="D168" s="11" t="s">
        <v>18</v>
      </c>
      <c r="E168" s="12">
        <v>7555.2</v>
      </c>
      <c r="F168" s="12">
        <v>7555.2</v>
      </c>
      <c r="G168" s="13">
        <v>7544.3</v>
      </c>
      <c r="H168" s="14">
        <f t="shared" si="5"/>
        <v>99.855728504870825</v>
      </c>
    </row>
    <row r="169" spans="2:8" ht="31.5" x14ac:dyDescent="0.25">
      <c r="B169" s="9" t="s">
        <v>7</v>
      </c>
      <c r="C169" s="10" t="s">
        <v>148</v>
      </c>
      <c r="D169" s="11" t="s">
        <v>8</v>
      </c>
      <c r="E169" s="12">
        <v>1072.7</v>
      </c>
      <c r="F169" s="12">
        <v>1072.7</v>
      </c>
      <c r="G169" s="13">
        <v>1035.5</v>
      </c>
      <c r="H169" s="14">
        <f t="shared" si="5"/>
        <v>96.532115223268391</v>
      </c>
    </row>
    <row r="170" spans="2:8" ht="15.75" x14ac:dyDescent="0.25">
      <c r="B170" s="16" t="s">
        <v>149</v>
      </c>
      <c r="C170" s="3">
        <v>6220300000</v>
      </c>
      <c r="D170" s="11"/>
      <c r="E170" s="12">
        <f>E171+E174</f>
        <v>515.29999999999995</v>
      </c>
      <c r="F170" s="12">
        <f>F171+F174</f>
        <v>515.29999999999995</v>
      </c>
      <c r="G170" s="13">
        <f>G171+G174</f>
        <v>511</v>
      </c>
      <c r="H170" s="14">
        <f t="shared" si="5"/>
        <v>99.165534640015522</v>
      </c>
    </row>
    <row r="171" spans="2:8" ht="47.25" x14ac:dyDescent="0.25">
      <c r="B171" s="40" t="s">
        <v>150</v>
      </c>
      <c r="C171" s="3">
        <v>6220300010</v>
      </c>
      <c r="D171" s="11"/>
      <c r="E171" s="11"/>
      <c r="F171" s="12">
        <f>F172+F173</f>
        <v>0</v>
      </c>
      <c r="G171" s="13">
        <f>G172+G173</f>
        <v>0</v>
      </c>
      <c r="H171" s="14" t="e">
        <f t="shared" si="5"/>
        <v>#DIV/0!</v>
      </c>
    </row>
    <row r="172" spans="2:8" ht="31.5" x14ac:dyDescent="0.25">
      <c r="B172" s="9" t="s">
        <v>7</v>
      </c>
      <c r="C172" s="3">
        <v>6220300010</v>
      </c>
      <c r="D172" s="11" t="s">
        <v>8</v>
      </c>
      <c r="E172" s="11"/>
      <c r="F172" s="12"/>
      <c r="G172" s="13"/>
      <c r="H172" s="14" t="e">
        <f t="shared" si="5"/>
        <v>#DIV/0!</v>
      </c>
    </row>
    <row r="173" spans="2:8" ht="15.75" x14ac:dyDescent="0.25">
      <c r="B173" s="31" t="s">
        <v>130</v>
      </c>
      <c r="C173" s="3">
        <v>6220300010</v>
      </c>
      <c r="D173" s="11" t="s">
        <v>83</v>
      </c>
      <c r="E173" s="11"/>
      <c r="F173" s="12"/>
      <c r="G173" s="13"/>
      <c r="H173" s="14" t="e">
        <f t="shared" si="5"/>
        <v>#DIV/0!</v>
      </c>
    </row>
    <row r="174" spans="2:8" ht="31.5" x14ac:dyDescent="0.25">
      <c r="B174" s="40" t="s">
        <v>151</v>
      </c>
      <c r="C174" s="3">
        <v>6220300020</v>
      </c>
      <c r="D174" s="11"/>
      <c r="E174" s="12">
        <f>E175+E176</f>
        <v>515.29999999999995</v>
      </c>
      <c r="F174" s="12">
        <f>F175+F176</f>
        <v>515.29999999999995</v>
      </c>
      <c r="G174" s="13">
        <f>G175+G176</f>
        <v>511</v>
      </c>
      <c r="H174" s="14">
        <f t="shared" si="5"/>
        <v>99.165534640015522</v>
      </c>
    </row>
    <row r="175" spans="2:8" ht="31.5" x14ac:dyDescent="0.25">
      <c r="B175" s="9" t="s">
        <v>7</v>
      </c>
      <c r="C175" s="3">
        <v>6220300020</v>
      </c>
      <c r="D175" s="11" t="s">
        <v>8</v>
      </c>
      <c r="E175" s="12">
        <v>176.2</v>
      </c>
      <c r="F175" s="12">
        <v>176.2</v>
      </c>
      <c r="G175" s="13">
        <v>176.2</v>
      </c>
      <c r="H175" s="14">
        <f t="shared" si="5"/>
        <v>100</v>
      </c>
    </row>
    <row r="176" spans="2:8" ht="15.75" x14ac:dyDescent="0.25">
      <c r="B176" s="31" t="s">
        <v>130</v>
      </c>
      <c r="C176" s="116">
        <v>6220300020</v>
      </c>
      <c r="D176" s="32" t="s">
        <v>83</v>
      </c>
      <c r="E176" s="24">
        <v>339.1</v>
      </c>
      <c r="F176" s="24">
        <v>339.1</v>
      </c>
      <c r="G176" s="13">
        <v>334.8</v>
      </c>
      <c r="H176" s="14">
        <f t="shared" si="5"/>
        <v>98.731937481568849</v>
      </c>
    </row>
    <row r="177" spans="2:8" ht="78.75" x14ac:dyDescent="0.25">
      <c r="B177" s="57" t="s">
        <v>271</v>
      </c>
      <c r="C177" s="5" t="s">
        <v>152</v>
      </c>
      <c r="D177" s="6"/>
      <c r="E177" s="7">
        <f>E178+E213</f>
        <v>149286.39999999999</v>
      </c>
      <c r="F177" s="7">
        <f>F178+F213</f>
        <v>149286.39999999999</v>
      </c>
      <c r="G177" s="37">
        <f>G178+G213</f>
        <v>148380.5</v>
      </c>
      <c r="H177" s="8">
        <f t="shared" si="5"/>
        <v>99.393179820800825</v>
      </c>
    </row>
    <row r="178" spans="2:8" ht="47.25" x14ac:dyDescent="0.25">
      <c r="B178" s="66" t="s">
        <v>153</v>
      </c>
      <c r="C178" s="5" t="s">
        <v>154</v>
      </c>
      <c r="D178" s="6"/>
      <c r="E178" s="7">
        <f>E179+E182+E185+E188+E193+E203+E205+E207+E209+E196+E199+E201+E211</f>
        <v>130907.09999999999</v>
      </c>
      <c r="F178" s="7">
        <f>F179+F182+F185+F188+F193+F203+F205+F207+F209+F196+F199+F201+F211</f>
        <v>130907.09999999999</v>
      </c>
      <c r="G178" s="7">
        <f>G179+G182+G185+G188+G193+G203+G205+G207+G209+G196+G199+G201+G211</f>
        <v>130449.09999999999</v>
      </c>
      <c r="H178" s="8">
        <f t="shared" si="5"/>
        <v>99.650133568003568</v>
      </c>
    </row>
    <row r="179" spans="2:8" ht="31.5" x14ac:dyDescent="0.25">
      <c r="B179" s="58" t="s">
        <v>155</v>
      </c>
      <c r="C179" s="10" t="s">
        <v>156</v>
      </c>
      <c r="D179" s="11"/>
      <c r="E179" s="12">
        <f t="shared" ref="E179:G180" si="6">E180</f>
        <v>7740.6</v>
      </c>
      <c r="F179" s="12">
        <f t="shared" si="6"/>
        <v>7740.6</v>
      </c>
      <c r="G179" s="13">
        <f t="shared" si="6"/>
        <v>7740.6</v>
      </c>
      <c r="H179" s="14">
        <f t="shared" si="5"/>
        <v>100</v>
      </c>
    </row>
    <row r="180" spans="2:8" ht="47.25" x14ac:dyDescent="0.25">
      <c r="B180" s="58" t="s">
        <v>101</v>
      </c>
      <c r="C180" s="10" t="s">
        <v>157</v>
      </c>
      <c r="D180" s="6"/>
      <c r="E180" s="12">
        <f t="shared" si="6"/>
        <v>7740.6</v>
      </c>
      <c r="F180" s="12">
        <f t="shared" si="6"/>
        <v>7740.6</v>
      </c>
      <c r="G180" s="13">
        <f t="shared" si="6"/>
        <v>7740.6</v>
      </c>
      <c r="H180" s="14">
        <f t="shared" si="5"/>
        <v>100</v>
      </c>
    </row>
    <row r="181" spans="2:8" ht="47.25" x14ac:dyDescent="0.25">
      <c r="B181" s="21" t="s">
        <v>103</v>
      </c>
      <c r="C181" s="10" t="s">
        <v>157</v>
      </c>
      <c r="D181" s="11" t="s">
        <v>85</v>
      </c>
      <c r="E181" s="12">
        <v>7740.6</v>
      </c>
      <c r="F181" s="12">
        <v>7740.6</v>
      </c>
      <c r="G181" s="13">
        <v>7740.6</v>
      </c>
      <c r="H181" s="14">
        <f t="shared" si="5"/>
        <v>100</v>
      </c>
    </row>
    <row r="182" spans="2:8" ht="31.5" x14ac:dyDescent="0.25">
      <c r="B182" s="58" t="s">
        <v>158</v>
      </c>
      <c r="C182" s="10" t="s">
        <v>159</v>
      </c>
      <c r="D182" s="11"/>
      <c r="E182" s="12">
        <f t="shared" ref="E182:G183" si="7">E183</f>
        <v>20793.7</v>
      </c>
      <c r="F182" s="12">
        <f t="shared" si="7"/>
        <v>20793.7</v>
      </c>
      <c r="G182" s="13">
        <f t="shared" si="7"/>
        <v>20793.7</v>
      </c>
      <c r="H182" s="14">
        <f t="shared" si="5"/>
        <v>100</v>
      </c>
    </row>
    <row r="183" spans="2:8" ht="47.25" x14ac:dyDescent="0.25">
      <c r="B183" s="67" t="s">
        <v>101</v>
      </c>
      <c r="C183" s="17" t="s">
        <v>160</v>
      </c>
      <c r="D183" s="11"/>
      <c r="E183" s="12">
        <f t="shared" si="7"/>
        <v>20793.7</v>
      </c>
      <c r="F183" s="12">
        <f t="shared" si="7"/>
        <v>20793.7</v>
      </c>
      <c r="G183" s="13">
        <f t="shared" si="7"/>
        <v>20793.7</v>
      </c>
      <c r="H183" s="14">
        <f t="shared" si="5"/>
        <v>100</v>
      </c>
    </row>
    <row r="184" spans="2:8" ht="47.25" x14ac:dyDescent="0.25">
      <c r="B184" s="21" t="s">
        <v>103</v>
      </c>
      <c r="C184" s="10" t="s">
        <v>160</v>
      </c>
      <c r="D184" s="11" t="s">
        <v>85</v>
      </c>
      <c r="E184" s="12">
        <v>20793.7</v>
      </c>
      <c r="F184" s="12">
        <v>20793.7</v>
      </c>
      <c r="G184" s="13">
        <v>20793.7</v>
      </c>
      <c r="H184" s="14">
        <f t="shared" si="5"/>
        <v>100</v>
      </c>
    </row>
    <row r="185" spans="2:8" ht="63" x14ac:dyDescent="0.25">
      <c r="B185" s="58" t="s">
        <v>161</v>
      </c>
      <c r="C185" s="10" t="s">
        <v>162</v>
      </c>
      <c r="D185" s="11"/>
      <c r="E185" s="12">
        <f t="shared" ref="E185:G186" si="8">E186</f>
        <v>29601.3</v>
      </c>
      <c r="F185" s="12">
        <f t="shared" si="8"/>
        <v>29601.3</v>
      </c>
      <c r="G185" s="13">
        <f t="shared" si="8"/>
        <v>29601.3</v>
      </c>
      <c r="H185" s="14">
        <f t="shared" si="5"/>
        <v>100</v>
      </c>
    </row>
    <row r="186" spans="2:8" ht="47.25" x14ac:dyDescent="0.25">
      <c r="B186" s="58" t="s">
        <v>101</v>
      </c>
      <c r="C186" s="10" t="s">
        <v>163</v>
      </c>
      <c r="D186" s="11"/>
      <c r="E186" s="12">
        <f t="shared" si="8"/>
        <v>29601.3</v>
      </c>
      <c r="F186" s="12">
        <f t="shared" si="8"/>
        <v>29601.3</v>
      </c>
      <c r="G186" s="13">
        <f t="shared" si="8"/>
        <v>29601.3</v>
      </c>
      <c r="H186" s="14">
        <f t="shared" si="5"/>
        <v>100</v>
      </c>
    </row>
    <row r="187" spans="2:8" ht="47.25" x14ac:dyDescent="0.25">
      <c r="B187" s="21" t="s">
        <v>103</v>
      </c>
      <c r="C187" s="10" t="s">
        <v>163</v>
      </c>
      <c r="D187" s="11" t="s">
        <v>85</v>
      </c>
      <c r="E187" s="12">
        <v>29601.3</v>
      </c>
      <c r="F187" s="12">
        <v>29601.3</v>
      </c>
      <c r="G187" s="13">
        <v>29601.3</v>
      </c>
      <c r="H187" s="14">
        <f t="shared" si="5"/>
        <v>100</v>
      </c>
    </row>
    <row r="188" spans="2:8" ht="31.5" x14ac:dyDescent="0.25">
      <c r="B188" s="58" t="s">
        <v>164</v>
      </c>
      <c r="C188" s="10" t="s">
        <v>165</v>
      </c>
      <c r="D188" s="11"/>
      <c r="E188" s="12">
        <f>E189+E191</f>
        <v>6145.7</v>
      </c>
      <c r="F188" s="12">
        <f>F189+F191</f>
        <v>6145.7</v>
      </c>
      <c r="G188" s="12">
        <f>G189+G191</f>
        <v>6145.7</v>
      </c>
      <c r="H188" s="14">
        <f t="shared" si="5"/>
        <v>100</v>
      </c>
    </row>
    <row r="189" spans="2:8" ht="47.25" x14ac:dyDescent="0.25">
      <c r="B189" s="58" t="s">
        <v>166</v>
      </c>
      <c r="C189" s="10" t="s">
        <v>167</v>
      </c>
      <c r="D189" s="11"/>
      <c r="E189" s="12">
        <f>E190</f>
        <v>6145.7</v>
      </c>
      <c r="F189" s="12">
        <f>F190</f>
        <v>6145.7</v>
      </c>
      <c r="G189" s="13">
        <f>G190</f>
        <v>6145.7</v>
      </c>
      <c r="H189" s="14">
        <f t="shared" si="5"/>
        <v>100</v>
      </c>
    </row>
    <row r="190" spans="2:8" ht="47.25" x14ac:dyDescent="0.25">
      <c r="B190" s="21" t="s">
        <v>103</v>
      </c>
      <c r="C190" s="10" t="s">
        <v>167</v>
      </c>
      <c r="D190" s="11" t="s">
        <v>85</v>
      </c>
      <c r="E190" s="12">
        <v>6145.7</v>
      </c>
      <c r="F190" s="12">
        <v>6145.7</v>
      </c>
      <c r="G190" s="13">
        <v>6145.7</v>
      </c>
      <c r="H190" s="14">
        <f t="shared" si="5"/>
        <v>100</v>
      </c>
    </row>
    <row r="191" spans="2:8" ht="47.25" x14ac:dyDescent="0.25">
      <c r="B191" s="68" t="s">
        <v>168</v>
      </c>
      <c r="C191" s="23">
        <v>6310460460</v>
      </c>
      <c r="D191" s="23"/>
      <c r="E191" s="24">
        <f>E192</f>
        <v>0</v>
      </c>
      <c r="F191" s="24">
        <f>F192</f>
        <v>0</v>
      </c>
      <c r="G191" s="24">
        <f>G192</f>
        <v>0</v>
      </c>
      <c r="H191" s="14" t="e">
        <f t="shared" si="5"/>
        <v>#DIV/0!</v>
      </c>
    </row>
    <row r="192" spans="2:8" ht="47.25" x14ac:dyDescent="0.25">
      <c r="B192" s="69" t="s">
        <v>103</v>
      </c>
      <c r="C192" s="23">
        <v>6310460460</v>
      </c>
      <c r="D192" s="23">
        <v>600</v>
      </c>
      <c r="E192" s="23"/>
      <c r="F192" s="24"/>
      <c r="G192" s="44"/>
      <c r="H192" s="14" t="e">
        <f t="shared" si="5"/>
        <v>#DIV/0!</v>
      </c>
    </row>
    <row r="193" spans="2:8" ht="15.75" x14ac:dyDescent="0.25">
      <c r="B193" s="58" t="s">
        <v>169</v>
      </c>
      <c r="C193" s="10" t="s">
        <v>170</v>
      </c>
      <c r="D193" s="11"/>
      <c r="E193" s="12">
        <f t="shared" ref="E193:G194" si="9">E194</f>
        <v>21014.799999999999</v>
      </c>
      <c r="F193" s="12">
        <f t="shared" si="9"/>
        <v>21014.799999999999</v>
      </c>
      <c r="G193" s="13">
        <f t="shared" si="9"/>
        <v>21014.799999999999</v>
      </c>
      <c r="H193" s="14">
        <f t="shared" si="5"/>
        <v>100</v>
      </c>
    </row>
    <row r="194" spans="2:8" ht="47.25" x14ac:dyDescent="0.25">
      <c r="B194" s="58" t="s">
        <v>101</v>
      </c>
      <c r="C194" s="10" t="s">
        <v>171</v>
      </c>
      <c r="D194" s="11"/>
      <c r="E194" s="12">
        <f t="shared" si="9"/>
        <v>21014.799999999999</v>
      </c>
      <c r="F194" s="12">
        <f t="shared" si="9"/>
        <v>21014.799999999999</v>
      </c>
      <c r="G194" s="13">
        <f t="shared" si="9"/>
        <v>21014.799999999999</v>
      </c>
      <c r="H194" s="14">
        <f t="shared" si="5"/>
        <v>100</v>
      </c>
    </row>
    <row r="195" spans="2:8" ht="47.25" x14ac:dyDescent="0.25">
      <c r="B195" s="21" t="s">
        <v>103</v>
      </c>
      <c r="C195" s="10" t="s">
        <v>171</v>
      </c>
      <c r="D195" s="11" t="s">
        <v>85</v>
      </c>
      <c r="E195" s="12">
        <v>21014.799999999999</v>
      </c>
      <c r="F195" s="12">
        <v>21014.799999999999</v>
      </c>
      <c r="G195" s="13">
        <v>21014.799999999999</v>
      </c>
      <c r="H195" s="14">
        <f t="shared" si="5"/>
        <v>100</v>
      </c>
    </row>
    <row r="196" spans="2:8" ht="15.75" x14ac:dyDescent="0.25">
      <c r="B196" s="58" t="s">
        <v>172</v>
      </c>
      <c r="C196" s="25">
        <v>6310600000</v>
      </c>
      <c r="D196" s="23"/>
      <c r="E196" s="24">
        <f t="shared" ref="E196:G197" si="10">E197</f>
        <v>1750</v>
      </c>
      <c r="F196" s="24">
        <f t="shared" si="10"/>
        <v>1750</v>
      </c>
      <c r="G196" s="13">
        <f t="shared" si="10"/>
        <v>1750</v>
      </c>
      <c r="H196" s="14">
        <f t="shared" si="5"/>
        <v>100</v>
      </c>
    </row>
    <row r="197" spans="2:8" ht="47.25" x14ac:dyDescent="0.25">
      <c r="B197" s="58" t="s">
        <v>101</v>
      </c>
      <c r="C197" s="25">
        <v>6310600600</v>
      </c>
      <c r="D197" s="23"/>
      <c r="E197" s="24">
        <f t="shared" si="10"/>
        <v>1750</v>
      </c>
      <c r="F197" s="24">
        <f t="shared" si="10"/>
        <v>1750</v>
      </c>
      <c r="G197" s="13">
        <f t="shared" si="10"/>
        <v>1750</v>
      </c>
      <c r="H197" s="14">
        <f t="shared" si="5"/>
        <v>100</v>
      </c>
    </row>
    <row r="198" spans="2:8" ht="47.25" x14ac:dyDescent="0.25">
      <c r="B198" s="21" t="s">
        <v>103</v>
      </c>
      <c r="C198" s="25">
        <v>6310600600</v>
      </c>
      <c r="D198" s="23">
        <v>600</v>
      </c>
      <c r="E198" s="24">
        <v>1750</v>
      </c>
      <c r="F198" s="24">
        <v>1750</v>
      </c>
      <c r="G198" s="13">
        <v>1750</v>
      </c>
      <c r="H198" s="14">
        <f t="shared" si="5"/>
        <v>100</v>
      </c>
    </row>
    <row r="199" spans="2:8" ht="63" x14ac:dyDescent="0.25">
      <c r="B199" s="105" t="s">
        <v>250</v>
      </c>
      <c r="C199" s="61" t="s">
        <v>251</v>
      </c>
      <c r="D199" s="23"/>
      <c r="E199" s="24">
        <f>E200</f>
        <v>571.4</v>
      </c>
      <c r="F199" s="24">
        <f>F200</f>
        <v>571.4</v>
      </c>
      <c r="G199" s="24">
        <f>G200</f>
        <v>571.4</v>
      </c>
      <c r="H199" s="14">
        <f t="shared" si="5"/>
        <v>100</v>
      </c>
    </row>
    <row r="200" spans="2:8" ht="47.25" x14ac:dyDescent="0.25">
      <c r="B200" s="21" t="s">
        <v>103</v>
      </c>
      <c r="C200" s="61" t="s">
        <v>251</v>
      </c>
      <c r="D200" s="23">
        <v>600</v>
      </c>
      <c r="E200" s="24">
        <v>571.4</v>
      </c>
      <c r="F200" s="24">
        <v>571.4</v>
      </c>
      <c r="G200" s="13">
        <v>571.4</v>
      </c>
      <c r="H200" s="14">
        <f t="shared" si="5"/>
        <v>100</v>
      </c>
    </row>
    <row r="201" spans="2:8" ht="78.75" x14ac:dyDescent="0.25">
      <c r="B201" s="69" t="s">
        <v>173</v>
      </c>
      <c r="C201" s="61" t="s">
        <v>174</v>
      </c>
      <c r="D201" s="61"/>
      <c r="E201" s="71">
        <f>E202</f>
        <v>80.2</v>
      </c>
      <c r="F201" s="71">
        <f>F202</f>
        <v>80.2</v>
      </c>
      <c r="G201" s="71">
        <f>G202</f>
        <v>80.2</v>
      </c>
      <c r="H201" s="14">
        <f t="shared" si="5"/>
        <v>100</v>
      </c>
    </row>
    <row r="202" spans="2:8" ht="47.25" x14ac:dyDescent="0.25">
      <c r="B202" s="69" t="s">
        <v>103</v>
      </c>
      <c r="C202" s="61" t="s">
        <v>174</v>
      </c>
      <c r="D202" s="61">
        <v>600</v>
      </c>
      <c r="E202" s="71">
        <v>80.2</v>
      </c>
      <c r="F202" s="71">
        <v>80.2</v>
      </c>
      <c r="G202" s="72">
        <v>80.2</v>
      </c>
      <c r="H202" s="14">
        <f t="shared" si="5"/>
        <v>100</v>
      </c>
    </row>
    <row r="203" spans="2:8" ht="31.5" x14ac:dyDescent="0.25">
      <c r="B203" s="15" t="s">
        <v>137</v>
      </c>
      <c r="C203" s="23">
        <v>6311309010</v>
      </c>
      <c r="D203" s="56"/>
      <c r="E203" s="12">
        <f>E204</f>
        <v>1580</v>
      </c>
      <c r="F203" s="12">
        <f>F204</f>
        <v>1580</v>
      </c>
      <c r="G203" s="13">
        <f>G204</f>
        <v>1122</v>
      </c>
      <c r="H203" s="14">
        <f t="shared" si="5"/>
        <v>71.012658227848107</v>
      </c>
    </row>
    <row r="204" spans="2:8" ht="47.25" x14ac:dyDescent="0.25">
      <c r="B204" s="21" t="s">
        <v>103</v>
      </c>
      <c r="C204" s="61">
        <v>6311309010</v>
      </c>
      <c r="D204" s="56">
        <v>600</v>
      </c>
      <c r="E204" s="12">
        <v>1580</v>
      </c>
      <c r="F204" s="12">
        <v>1580</v>
      </c>
      <c r="G204" s="13">
        <v>1122</v>
      </c>
      <c r="H204" s="14">
        <f t="shared" si="5"/>
        <v>71.012658227848107</v>
      </c>
    </row>
    <row r="205" spans="2:8" ht="15.75" x14ac:dyDescent="0.25">
      <c r="B205" s="70"/>
      <c r="C205" s="61" t="s">
        <v>252</v>
      </c>
      <c r="D205" s="61"/>
      <c r="E205" s="71">
        <f>E206</f>
        <v>16864.099999999999</v>
      </c>
      <c r="F205" s="71">
        <f>F206</f>
        <v>16864.099999999999</v>
      </c>
      <c r="G205" s="71">
        <f>G206</f>
        <v>16864.099999999999</v>
      </c>
      <c r="H205" s="14">
        <f t="shared" si="5"/>
        <v>100</v>
      </c>
    </row>
    <row r="206" spans="2:8" ht="47.25" x14ac:dyDescent="0.25">
      <c r="B206" s="70" t="s">
        <v>103</v>
      </c>
      <c r="C206" s="61" t="s">
        <v>252</v>
      </c>
      <c r="D206" s="61">
        <v>600</v>
      </c>
      <c r="E206" s="71">
        <v>16864.099999999999</v>
      </c>
      <c r="F206" s="71">
        <v>16864.099999999999</v>
      </c>
      <c r="G206" s="71">
        <v>16864.099999999999</v>
      </c>
      <c r="H206" s="14">
        <f t="shared" si="5"/>
        <v>100</v>
      </c>
    </row>
    <row r="207" spans="2:8" ht="31.5" x14ac:dyDescent="0.25">
      <c r="B207" s="105" t="s">
        <v>253</v>
      </c>
      <c r="C207" s="73" t="s">
        <v>254</v>
      </c>
      <c r="D207" s="56"/>
      <c r="E207" s="12">
        <f>E208</f>
        <v>2550.9</v>
      </c>
      <c r="F207" s="12">
        <f>F208</f>
        <v>2550.9</v>
      </c>
      <c r="G207" s="12">
        <f>G208</f>
        <v>2550.9</v>
      </c>
      <c r="H207" s="14"/>
    </row>
    <row r="208" spans="2:8" ht="47.25" x14ac:dyDescent="0.25">
      <c r="B208" s="21" t="s">
        <v>103</v>
      </c>
      <c r="C208" s="73" t="s">
        <v>254</v>
      </c>
      <c r="D208" s="56">
        <v>600</v>
      </c>
      <c r="E208" s="12">
        <v>2550.9</v>
      </c>
      <c r="F208" s="12">
        <v>2550.9</v>
      </c>
      <c r="G208" s="13">
        <v>2550.9</v>
      </c>
      <c r="H208" s="14"/>
    </row>
    <row r="209" spans="2:8" ht="15.75" x14ac:dyDescent="0.25">
      <c r="B209" s="106"/>
      <c r="C209" s="61" t="s">
        <v>255</v>
      </c>
      <c r="D209" s="61"/>
      <c r="E209" s="71">
        <f>E210</f>
        <v>22163.200000000001</v>
      </c>
      <c r="F209" s="71">
        <f>F210</f>
        <v>22163.200000000001</v>
      </c>
      <c r="G209" s="71">
        <f>G210</f>
        <v>22163.200000000001</v>
      </c>
      <c r="H209" s="14">
        <f t="shared" si="5"/>
        <v>100</v>
      </c>
    </row>
    <row r="210" spans="2:8" ht="47.25" x14ac:dyDescent="0.25">
      <c r="B210" s="70" t="s">
        <v>103</v>
      </c>
      <c r="C210" s="61" t="s">
        <v>255</v>
      </c>
      <c r="D210" s="61">
        <v>600</v>
      </c>
      <c r="E210" s="71">
        <v>22163.200000000001</v>
      </c>
      <c r="F210" s="71">
        <v>22163.200000000001</v>
      </c>
      <c r="G210" s="71">
        <v>22163.200000000001</v>
      </c>
      <c r="H210" s="14">
        <f t="shared" si="5"/>
        <v>100</v>
      </c>
    </row>
    <row r="211" spans="2:8" ht="47.25" x14ac:dyDescent="0.25">
      <c r="B211" s="52" t="s">
        <v>175</v>
      </c>
      <c r="C211" s="73" t="s">
        <v>176</v>
      </c>
      <c r="D211" s="56"/>
      <c r="E211" s="12">
        <f>E212</f>
        <v>51.2</v>
      </c>
      <c r="F211" s="12">
        <f>F212</f>
        <v>51.2</v>
      </c>
      <c r="G211" s="13">
        <f>G212</f>
        <v>51.2</v>
      </c>
      <c r="H211" s="14">
        <f t="shared" si="5"/>
        <v>100</v>
      </c>
    </row>
    <row r="212" spans="2:8" ht="47.25" x14ac:dyDescent="0.25">
      <c r="B212" s="21" t="s">
        <v>103</v>
      </c>
      <c r="C212" s="73" t="s">
        <v>176</v>
      </c>
      <c r="D212" s="56">
        <v>600</v>
      </c>
      <c r="E212" s="12">
        <v>51.2</v>
      </c>
      <c r="F212" s="12">
        <v>51.2</v>
      </c>
      <c r="G212" s="13">
        <v>51.2</v>
      </c>
      <c r="H212" s="14">
        <f t="shared" si="5"/>
        <v>100</v>
      </c>
    </row>
    <row r="213" spans="2:8" ht="47.25" x14ac:dyDescent="0.25">
      <c r="B213" s="66" t="s">
        <v>177</v>
      </c>
      <c r="C213" s="5" t="s">
        <v>178</v>
      </c>
      <c r="D213" s="6"/>
      <c r="E213" s="7">
        <f>E214+E218</f>
        <v>18379.3</v>
      </c>
      <c r="F213" s="7">
        <f>F214+F218</f>
        <v>18379.3</v>
      </c>
      <c r="G213" s="37">
        <f>G214+G218</f>
        <v>17931.400000000001</v>
      </c>
      <c r="H213" s="8">
        <f t="shared" si="5"/>
        <v>97.563019266239749</v>
      </c>
    </row>
    <row r="214" spans="2:8" ht="31.5" x14ac:dyDescent="0.25">
      <c r="B214" s="58" t="s">
        <v>48</v>
      </c>
      <c r="C214" s="10" t="s">
        <v>179</v>
      </c>
      <c r="D214" s="11"/>
      <c r="E214" s="12">
        <f>SUM(E215:E217)</f>
        <v>3495.1</v>
      </c>
      <c r="F214" s="12">
        <f>SUM(F215:F217)</f>
        <v>3495.1</v>
      </c>
      <c r="G214" s="12">
        <f>SUM(G215:G217)</f>
        <v>3246.2</v>
      </c>
      <c r="H214" s="14">
        <f t="shared" si="5"/>
        <v>92.878601470630301</v>
      </c>
    </row>
    <row r="215" spans="2:8" ht="94.5" x14ac:dyDescent="0.25">
      <c r="B215" s="19" t="s">
        <v>17</v>
      </c>
      <c r="C215" s="10" t="s">
        <v>179</v>
      </c>
      <c r="D215" s="11" t="s">
        <v>18</v>
      </c>
      <c r="E215" s="12">
        <v>3445.5</v>
      </c>
      <c r="F215" s="12">
        <v>3445.5</v>
      </c>
      <c r="G215" s="13">
        <v>3196.6</v>
      </c>
      <c r="H215" s="14">
        <f t="shared" si="5"/>
        <v>92.776084748222317</v>
      </c>
    </row>
    <row r="216" spans="2:8" ht="31.5" x14ac:dyDescent="0.25">
      <c r="B216" s="9" t="s">
        <v>7</v>
      </c>
      <c r="C216" s="10" t="s">
        <v>179</v>
      </c>
      <c r="D216" s="11" t="s">
        <v>8</v>
      </c>
      <c r="E216" s="12">
        <v>49.6</v>
      </c>
      <c r="F216" s="12">
        <v>49.6</v>
      </c>
      <c r="G216" s="13">
        <v>49.6</v>
      </c>
      <c r="H216" s="14">
        <f t="shared" ref="H216:H279" si="11">G216/F216*100</f>
        <v>100</v>
      </c>
    </row>
    <row r="217" spans="2:8" ht="15.75" x14ac:dyDescent="0.25">
      <c r="B217" s="49" t="s">
        <v>50</v>
      </c>
      <c r="C217" s="10" t="s">
        <v>179</v>
      </c>
      <c r="D217" s="11" t="s">
        <v>51</v>
      </c>
      <c r="E217" s="12"/>
      <c r="F217" s="12"/>
      <c r="G217" s="13"/>
      <c r="H217" s="14" t="e">
        <f t="shared" si="11"/>
        <v>#DIV/0!</v>
      </c>
    </row>
    <row r="218" spans="2:8" ht="47.25" x14ac:dyDescent="0.25">
      <c r="B218" s="58" t="s">
        <v>180</v>
      </c>
      <c r="C218" s="10" t="s">
        <v>181</v>
      </c>
      <c r="D218" s="11"/>
      <c r="E218" s="12">
        <f>E219+E223</f>
        <v>14884.2</v>
      </c>
      <c r="F218" s="12">
        <f>F219+F223</f>
        <v>14884.2</v>
      </c>
      <c r="G218" s="13">
        <f>G219+G223</f>
        <v>14685.2</v>
      </c>
      <c r="H218" s="14">
        <f t="shared" si="11"/>
        <v>98.663011784308196</v>
      </c>
    </row>
    <row r="219" spans="2:8" ht="78.75" x14ac:dyDescent="0.25">
      <c r="B219" s="64" t="s">
        <v>182</v>
      </c>
      <c r="C219" s="10" t="s">
        <v>183</v>
      </c>
      <c r="D219" s="11"/>
      <c r="E219" s="12">
        <f>SUM(E220:E222)</f>
        <v>11197.9</v>
      </c>
      <c r="F219" s="12">
        <f>SUM(F220:F222)</f>
        <v>11197.9</v>
      </c>
      <c r="G219" s="12">
        <f>SUM(G220:G222)</f>
        <v>11112.800000000001</v>
      </c>
      <c r="H219" s="14">
        <f t="shared" si="11"/>
        <v>99.240036078193256</v>
      </c>
    </row>
    <row r="220" spans="2:8" ht="94.5" x14ac:dyDescent="0.25">
      <c r="B220" s="19" t="s">
        <v>17</v>
      </c>
      <c r="C220" s="10" t="s">
        <v>183</v>
      </c>
      <c r="D220" s="11" t="s">
        <v>18</v>
      </c>
      <c r="E220" s="12">
        <v>10948.3</v>
      </c>
      <c r="F220" s="12">
        <v>10948.3</v>
      </c>
      <c r="G220" s="13">
        <v>10863.2</v>
      </c>
      <c r="H220" s="14">
        <f t="shared" si="11"/>
        <v>99.222710375126738</v>
      </c>
    </row>
    <row r="221" spans="2:8" ht="31.5" x14ac:dyDescent="0.25">
      <c r="B221" s="19" t="s">
        <v>7</v>
      </c>
      <c r="C221" s="10" t="s">
        <v>183</v>
      </c>
      <c r="D221" s="11" t="s">
        <v>8</v>
      </c>
      <c r="E221" s="12">
        <v>247.6</v>
      </c>
      <c r="F221" s="12">
        <v>247.6</v>
      </c>
      <c r="G221" s="13">
        <v>247.6</v>
      </c>
      <c r="H221" s="14">
        <f t="shared" si="11"/>
        <v>100</v>
      </c>
    </row>
    <row r="222" spans="2:8" ht="15.75" x14ac:dyDescent="0.25">
      <c r="B222" s="49" t="s">
        <v>50</v>
      </c>
      <c r="C222" s="10" t="s">
        <v>183</v>
      </c>
      <c r="D222" s="11" t="s">
        <v>51</v>
      </c>
      <c r="E222" s="12">
        <v>2</v>
      </c>
      <c r="F222" s="12">
        <v>2</v>
      </c>
      <c r="G222" s="13">
        <v>2</v>
      </c>
      <c r="H222" s="14"/>
    </row>
    <row r="223" spans="2:8" ht="78.75" x14ac:dyDescent="0.25">
      <c r="B223" s="64" t="s">
        <v>184</v>
      </c>
      <c r="C223" s="10" t="s">
        <v>185</v>
      </c>
      <c r="D223" s="11"/>
      <c r="E223" s="12">
        <f>SUM(E224:E225)</f>
        <v>3686.3</v>
      </c>
      <c r="F223" s="12">
        <f>SUM(F224:F225)</f>
        <v>3686.3</v>
      </c>
      <c r="G223" s="13">
        <f>SUM(G224:G225)</f>
        <v>3572.4</v>
      </c>
      <c r="H223" s="14">
        <f t="shared" si="11"/>
        <v>96.910180940238178</v>
      </c>
    </row>
    <row r="224" spans="2:8" ht="94.5" x14ac:dyDescent="0.25">
      <c r="B224" s="19" t="s">
        <v>17</v>
      </c>
      <c r="C224" s="10" t="s">
        <v>185</v>
      </c>
      <c r="D224" s="11" t="s">
        <v>18</v>
      </c>
      <c r="E224" s="12">
        <v>3334.3</v>
      </c>
      <c r="F224" s="12">
        <v>3334.3</v>
      </c>
      <c r="G224" s="13">
        <v>3220.4</v>
      </c>
      <c r="H224" s="14">
        <f t="shared" si="11"/>
        <v>96.583990642713616</v>
      </c>
    </row>
    <row r="225" spans="2:8" ht="31.5" x14ac:dyDescent="0.25">
      <c r="B225" s="9" t="s">
        <v>7</v>
      </c>
      <c r="C225" s="10" t="s">
        <v>185</v>
      </c>
      <c r="D225" s="11" t="s">
        <v>8</v>
      </c>
      <c r="E225" s="12">
        <v>352</v>
      </c>
      <c r="F225" s="12">
        <v>352</v>
      </c>
      <c r="G225" s="13">
        <v>352</v>
      </c>
      <c r="H225" s="14">
        <f t="shared" si="11"/>
        <v>100</v>
      </c>
    </row>
    <row r="226" spans="2:8" ht="78.75" x14ac:dyDescent="0.25">
      <c r="B226" s="57" t="s">
        <v>272</v>
      </c>
      <c r="C226" s="5" t="s">
        <v>186</v>
      </c>
      <c r="D226" s="6"/>
      <c r="E226" s="7">
        <f>E227</f>
        <v>170</v>
      </c>
      <c r="F226" s="7">
        <f>F227</f>
        <v>170</v>
      </c>
      <c r="G226" s="7">
        <f>G227</f>
        <v>170</v>
      </c>
      <c r="H226" s="14">
        <f t="shared" si="11"/>
        <v>100</v>
      </c>
    </row>
    <row r="227" spans="2:8" ht="47.25" x14ac:dyDescent="0.25">
      <c r="B227" s="58" t="s">
        <v>187</v>
      </c>
      <c r="C227" s="10" t="s">
        <v>188</v>
      </c>
      <c r="D227" s="11"/>
      <c r="E227" s="20">
        <f>SUM(E228:E229)</f>
        <v>170</v>
      </c>
      <c r="F227" s="20">
        <f>SUM(F228:F229)</f>
        <v>170</v>
      </c>
      <c r="G227" s="20">
        <f>SUM(G228:G229)</f>
        <v>170</v>
      </c>
      <c r="H227" s="14">
        <f t="shared" si="11"/>
        <v>100</v>
      </c>
    </row>
    <row r="228" spans="2:8" ht="15.75" x14ac:dyDescent="0.25">
      <c r="B228" s="31" t="s">
        <v>130</v>
      </c>
      <c r="C228" s="10" t="s">
        <v>188</v>
      </c>
      <c r="D228" s="11" t="s">
        <v>83</v>
      </c>
      <c r="E228" s="20">
        <v>70</v>
      </c>
      <c r="F228" s="20">
        <v>70</v>
      </c>
      <c r="G228" s="13">
        <v>70</v>
      </c>
      <c r="H228" s="14">
        <f t="shared" si="11"/>
        <v>100</v>
      </c>
    </row>
    <row r="229" spans="2:8" ht="15.75" x14ac:dyDescent="0.25">
      <c r="B229" s="49" t="s">
        <v>50</v>
      </c>
      <c r="C229" s="10" t="s">
        <v>188</v>
      </c>
      <c r="D229" s="11" t="s">
        <v>51</v>
      </c>
      <c r="E229" s="20">
        <v>100</v>
      </c>
      <c r="F229" s="20">
        <v>100</v>
      </c>
      <c r="G229" s="13">
        <v>100</v>
      </c>
      <c r="H229" s="14">
        <f t="shared" si="11"/>
        <v>100</v>
      </c>
    </row>
    <row r="230" spans="2:8" ht="63" x14ac:dyDescent="0.25">
      <c r="B230" s="57" t="s">
        <v>273</v>
      </c>
      <c r="C230" s="5" t="s">
        <v>189</v>
      </c>
      <c r="D230" s="6"/>
      <c r="E230" s="7">
        <f>E231+E238</f>
        <v>3410.6</v>
      </c>
      <c r="F230" s="7">
        <f>F231+F238</f>
        <v>3410.6</v>
      </c>
      <c r="G230" s="7">
        <f>G231+G238</f>
        <v>3410.6</v>
      </c>
      <c r="H230" s="8">
        <f t="shared" si="11"/>
        <v>100</v>
      </c>
    </row>
    <row r="231" spans="2:8" ht="31.5" x14ac:dyDescent="0.25">
      <c r="B231" s="66" t="s">
        <v>190</v>
      </c>
      <c r="C231" s="5" t="s">
        <v>191</v>
      </c>
      <c r="D231" s="6"/>
      <c r="E231" s="7">
        <f>E232+E234+E236</f>
        <v>3360.6</v>
      </c>
      <c r="F231" s="7">
        <f>F232+F234+F236</f>
        <v>3360.6</v>
      </c>
      <c r="G231" s="37">
        <f>G232+G234+G236</f>
        <v>3360.6</v>
      </c>
      <c r="H231" s="8">
        <f t="shared" si="11"/>
        <v>100</v>
      </c>
    </row>
    <row r="232" spans="2:8" ht="47.25" x14ac:dyDescent="0.25">
      <c r="B232" s="58" t="s">
        <v>192</v>
      </c>
      <c r="C232" s="10" t="s">
        <v>193</v>
      </c>
      <c r="D232" s="11"/>
      <c r="E232" s="12">
        <f>E233</f>
        <v>3225.6</v>
      </c>
      <c r="F232" s="12">
        <f>F233</f>
        <v>3225.6</v>
      </c>
      <c r="G232" s="13">
        <f>G233</f>
        <v>3225.6</v>
      </c>
      <c r="H232" s="14">
        <f t="shared" si="11"/>
        <v>100</v>
      </c>
    </row>
    <row r="233" spans="2:8" ht="15.75" x14ac:dyDescent="0.25">
      <c r="B233" s="16" t="s">
        <v>130</v>
      </c>
      <c r="C233" s="10" t="s">
        <v>193</v>
      </c>
      <c r="D233" s="11" t="s">
        <v>83</v>
      </c>
      <c r="E233" s="12">
        <v>3225.6</v>
      </c>
      <c r="F233" s="12">
        <v>3225.6</v>
      </c>
      <c r="G233" s="13">
        <v>3225.6</v>
      </c>
      <c r="H233" s="14">
        <f t="shared" si="11"/>
        <v>100</v>
      </c>
    </row>
    <row r="234" spans="2:8" ht="63" x14ac:dyDescent="0.25">
      <c r="B234" s="58" t="s">
        <v>194</v>
      </c>
      <c r="C234" s="10" t="s">
        <v>195</v>
      </c>
      <c r="D234" s="11"/>
      <c r="E234" s="20">
        <f>E235</f>
        <v>10</v>
      </c>
      <c r="F234" s="20">
        <f>F235</f>
        <v>10</v>
      </c>
      <c r="G234" s="13">
        <f>G235</f>
        <v>10</v>
      </c>
      <c r="H234" s="14">
        <f t="shared" si="11"/>
        <v>100</v>
      </c>
    </row>
    <row r="235" spans="2:8" ht="15.75" x14ac:dyDescent="0.25">
      <c r="B235" s="16" t="s">
        <v>130</v>
      </c>
      <c r="C235" s="10" t="s">
        <v>195</v>
      </c>
      <c r="D235" s="11" t="s">
        <v>83</v>
      </c>
      <c r="E235" s="20">
        <v>10</v>
      </c>
      <c r="F235" s="20">
        <v>10</v>
      </c>
      <c r="G235" s="13">
        <v>10</v>
      </c>
      <c r="H235" s="14">
        <f t="shared" si="11"/>
        <v>100</v>
      </c>
    </row>
    <row r="236" spans="2:8" ht="47.25" x14ac:dyDescent="0.25">
      <c r="B236" s="21" t="s">
        <v>196</v>
      </c>
      <c r="C236" s="10" t="s">
        <v>197</v>
      </c>
      <c r="D236" s="11"/>
      <c r="E236" s="20">
        <f>E237</f>
        <v>125</v>
      </c>
      <c r="F236" s="20">
        <f>F237</f>
        <v>125</v>
      </c>
      <c r="G236" s="13">
        <f>G237</f>
        <v>125</v>
      </c>
      <c r="H236" s="14">
        <f t="shared" si="11"/>
        <v>100</v>
      </c>
    </row>
    <row r="237" spans="2:8" ht="15.75" x14ac:dyDescent="0.25">
      <c r="B237" s="16" t="s">
        <v>130</v>
      </c>
      <c r="C237" s="10" t="s">
        <v>197</v>
      </c>
      <c r="D237" s="11" t="s">
        <v>83</v>
      </c>
      <c r="E237" s="20">
        <v>125</v>
      </c>
      <c r="F237" s="20">
        <v>125</v>
      </c>
      <c r="G237" s="13">
        <v>125</v>
      </c>
      <c r="H237" s="14">
        <f t="shared" si="11"/>
        <v>100</v>
      </c>
    </row>
    <row r="238" spans="2:8" ht="63" x14ac:dyDescent="0.25">
      <c r="B238" s="62" t="s">
        <v>198</v>
      </c>
      <c r="C238" s="10" t="s">
        <v>199</v>
      </c>
      <c r="D238" s="11"/>
      <c r="E238" s="20">
        <f>E239</f>
        <v>50</v>
      </c>
      <c r="F238" s="20">
        <f>F239</f>
        <v>50</v>
      </c>
      <c r="G238" s="13">
        <f>G239</f>
        <v>50</v>
      </c>
      <c r="H238" s="14">
        <f t="shared" si="11"/>
        <v>100</v>
      </c>
    </row>
    <row r="239" spans="2:8" ht="47.25" x14ac:dyDescent="0.25">
      <c r="B239" s="21" t="s">
        <v>103</v>
      </c>
      <c r="C239" s="10" t="s">
        <v>199</v>
      </c>
      <c r="D239" s="11" t="s">
        <v>85</v>
      </c>
      <c r="E239" s="20">
        <v>50</v>
      </c>
      <c r="F239" s="20">
        <v>50</v>
      </c>
      <c r="G239" s="13">
        <v>50</v>
      </c>
      <c r="H239" s="14">
        <f t="shared" si="11"/>
        <v>100</v>
      </c>
    </row>
    <row r="240" spans="2:8" ht="47.25" x14ac:dyDescent="0.25">
      <c r="B240" s="107" t="s">
        <v>256</v>
      </c>
      <c r="C240" s="108" t="s">
        <v>257</v>
      </c>
      <c r="D240" s="80"/>
      <c r="E240" s="93">
        <f>E241+E243+E245</f>
        <v>47284.6</v>
      </c>
      <c r="F240" s="93">
        <f>F241+F243+F245</f>
        <v>47284.6</v>
      </c>
      <c r="G240" s="93">
        <f>G241+G243+G245</f>
        <v>33510.5</v>
      </c>
      <c r="H240" s="14">
        <f t="shared" si="11"/>
        <v>70.869796931770594</v>
      </c>
    </row>
    <row r="241" spans="2:8" ht="94.5" x14ac:dyDescent="0.25">
      <c r="B241" s="101" t="s">
        <v>258</v>
      </c>
      <c r="C241" s="97" t="s">
        <v>259</v>
      </c>
      <c r="D241" s="80"/>
      <c r="E241" s="71">
        <f>E242</f>
        <v>2090</v>
      </c>
      <c r="F241" s="71">
        <f>F242</f>
        <v>2090</v>
      </c>
      <c r="G241" s="71">
        <f>G242</f>
        <v>1698.1</v>
      </c>
      <c r="H241" s="14">
        <f t="shared" si="11"/>
        <v>81.248803827751189</v>
      </c>
    </row>
    <row r="242" spans="2:8" ht="15.75" x14ac:dyDescent="0.25">
      <c r="B242" s="96" t="s">
        <v>130</v>
      </c>
      <c r="C242" s="97" t="s">
        <v>259</v>
      </c>
      <c r="D242" s="80" t="s">
        <v>83</v>
      </c>
      <c r="E242" s="71">
        <v>2090</v>
      </c>
      <c r="F242" s="71">
        <v>2090</v>
      </c>
      <c r="G242" s="13">
        <v>1698.1</v>
      </c>
      <c r="H242" s="14">
        <f t="shared" si="11"/>
        <v>81.248803827751189</v>
      </c>
    </row>
    <row r="243" spans="2:8" ht="94.5" x14ac:dyDescent="0.25">
      <c r="B243" s="101" t="s">
        <v>260</v>
      </c>
      <c r="C243" s="97" t="s">
        <v>261</v>
      </c>
      <c r="D243" s="80"/>
      <c r="E243" s="71">
        <f>E244</f>
        <v>42792.6</v>
      </c>
      <c r="F243" s="71">
        <f>F244</f>
        <v>42792.6</v>
      </c>
      <c r="G243" s="71">
        <f>G244</f>
        <v>29431</v>
      </c>
      <c r="H243" s="14">
        <f t="shared" si="11"/>
        <v>68.775909853572813</v>
      </c>
    </row>
    <row r="244" spans="2:8" ht="47.25" x14ac:dyDescent="0.25">
      <c r="B244" s="101" t="s">
        <v>262</v>
      </c>
      <c r="C244" s="97" t="s">
        <v>261</v>
      </c>
      <c r="D244" s="80" t="s">
        <v>36</v>
      </c>
      <c r="E244" s="71">
        <v>42792.6</v>
      </c>
      <c r="F244" s="71">
        <v>42792.6</v>
      </c>
      <c r="G244" s="13">
        <v>29431</v>
      </c>
      <c r="H244" s="14">
        <f t="shared" si="11"/>
        <v>68.775909853572813</v>
      </c>
    </row>
    <row r="245" spans="2:8" ht="47.25" x14ac:dyDescent="0.25">
      <c r="B245" s="101" t="s">
        <v>263</v>
      </c>
      <c r="C245" s="97" t="s">
        <v>264</v>
      </c>
      <c r="D245" s="80"/>
      <c r="E245" s="71">
        <f>E246+E247</f>
        <v>2402</v>
      </c>
      <c r="F245" s="71">
        <f>F246+F247</f>
        <v>2402</v>
      </c>
      <c r="G245" s="71">
        <f>G246+G247</f>
        <v>2381.4</v>
      </c>
      <c r="H245" s="14">
        <f t="shared" si="11"/>
        <v>99.142381348875944</v>
      </c>
    </row>
    <row r="246" spans="2:8" ht="15.75" x14ac:dyDescent="0.25">
      <c r="B246" s="96" t="s">
        <v>130</v>
      </c>
      <c r="C246" s="97" t="s">
        <v>264</v>
      </c>
      <c r="D246" s="80" t="s">
        <v>83</v>
      </c>
      <c r="E246" s="71">
        <v>317</v>
      </c>
      <c r="F246" s="71">
        <v>317</v>
      </c>
      <c r="G246" s="13">
        <v>296.39999999999998</v>
      </c>
      <c r="H246" s="14">
        <f t="shared" si="11"/>
        <v>93.50157728706624</v>
      </c>
    </row>
    <row r="247" spans="2:8" ht="47.25" x14ac:dyDescent="0.25">
      <c r="B247" s="101" t="s">
        <v>262</v>
      </c>
      <c r="C247" s="97" t="s">
        <v>264</v>
      </c>
      <c r="D247" s="80" t="s">
        <v>36</v>
      </c>
      <c r="E247" s="71">
        <v>2085</v>
      </c>
      <c r="F247" s="71">
        <v>2085</v>
      </c>
      <c r="G247" s="13">
        <v>2085</v>
      </c>
      <c r="H247" s="14">
        <f t="shared" si="11"/>
        <v>100</v>
      </c>
    </row>
    <row r="248" spans="2:8" ht="78.75" x14ac:dyDescent="0.25">
      <c r="B248" s="57" t="s">
        <v>274</v>
      </c>
      <c r="C248" s="5" t="s">
        <v>200</v>
      </c>
      <c r="D248" s="6"/>
      <c r="E248" s="7">
        <f t="shared" ref="E248:G249" si="12">E249</f>
        <v>9099.2999999999993</v>
      </c>
      <c r="F248" s="7">
        <f t="shared" si="12"/>
        <v>9099.2999999999993</v>
      </c>
      <c r="G248" s="7">
        <f t="shared" si="12"/>
        <v>9099.2999999999993</v>
      </c>
      <c r="H248" s="8">
        <f t="shared" si="11"/>
        <v>100</v>
      </c>
    </row>
    <row r="249" spans="2:8" ht="63" x14ac:dyDescent="0.25">
      <c r="B249" s="74" t="s">
        <v>201</v>
      </c>
      <c r="C249" s="23" t="s">
        <v>202</v>
      </c>
      <c r="D249" s="23"/>
      <c r="E249" s="47">
        <f t="shared" si="12"/>
        <v>9099.2999999999993</v>
      </c>
      <c r="F249" s="47">
        <f t="shared" si="12"/>
        <v>9099.2999999999993</v>
      </c>
      <c r="G249" s="47">
        <f t="shared" si="12"/>
        <v>9099.2999999999993</v>
      </c>
      <c r="H249" s="14">
        <f t="shared" si="11"/>
        <v>100</v>
      </c>
    </row>
    <row r="250" spans="2:8" ht="47.25" x14ac:dyDescent="0.25">
      <c r="B250" s="69" t="s">
        <v>103</v>
      </c>
      <c r="C250" s="23" t="s">
        <v>202</v>
      </c>
      <c r="D250" s="23">
        <v>600</v>
      </c>
      <c r="E250" s="47">
        <v>9099.2999999999993</v>
      </c>
      <c r="F250" s="47">
        <v>9099.2999999999993</v>
      </c>
      <c r="G250" s="75">
        <v>9099.2999999999993</v>
      </c>
      <c r="H250" s="14">
        <f t="shared" si="11"/>
        <v>100</v>
      </c>
    </row>
    <row r="251" spans="2:8" ht="78.75" x14ac:dyDescent="0.25">
      <c r="B251" s="76" t="s">
        <v>275</v>
      </c>
      <c r="C251" s="77" t="s">
        <v>203</v>
      </c>
      <c r="D251" s="6"/>
      <c r="E251" s="7">
        <f>E252</f>
        <v>12</v>
      </c>
      <c r="F251" s="7">
        <f>F252</f>
        <v>12</v>
      </c>
      <c r="G251" s="37">
        <f>G252</f>
        <v>12</v>
      </c>
      <c r="H251" s="8">
        <f t="shared" si="11"/>
        <v>100</v>
      </c>
    </row>
    <row r="252" spans="2:8" ht="31.5" x14ac:dyDescent="0.25">
      <c r="B252" s="78" t="s">
        <v>204</v>
      </c>
      <c r="C252" s="79" t="s">
        <v>205</v>
      </c>
      <c r="D252" s="11" t="s">
        <v>8</v>
      </c>
      <c r="E252" s="12">
        <v>12</v>
      </c>
      <c r="F252" s="12">
        <v>12</v>
      </c>
      <c r="G252" s="13">
        <v>12</v>
      </c>
      <c r="H252" s="14">
        <f t="shared" si="11"/>
        <v>100</v>
      </c>
    </row>
    <row r="253" spans="2:8" ht="47.25" x14ac:dyDescent="0.25">
      <c r="B253" s="111" t="s">
        <v>276</v>
      </c>
      <c r="C253" s="117" t="s">
        <v>206</v>
      </c>
      <c r="D253" s="80"/>
      <c r="E253" s="29">
        <f>E254+E256</f>
        <v>9963.6</v>
      </c>
      <c r="F253" s="29">
        <f>F254+F256</f>
        <v>9963.6</v>
      </c>
      <c r="G253" s="37">
        <f>G254+G256</f>
        <v>9963.6</v>
      </c>
      <c r="H253" s="8">
        <f t="shared" si="11"/>
        <v>100</v>
      </c>
    </row>
    <row r="254" spans="2:8" ht="63" x14ac:dyDescent="0.25">
      <c r="B254" s="53" t="s">
        <v>207</v>
      </c>
      <c r="C254" s="118" t="s">
        <v>208</v>
      </c>
      <c r="D254" s="32"/>
      <c r="E254" s="24">
        <f>E255</f>
        <v>205.2</v>
      </c>
      <c r="F254" s="24">
        <f>F255</f>
        <v>205.2</v>
      </c>
      <c r="G254" s="13">
        <f>G255</f>
        <v>205.2</v>
      </c>
      <c r="H254" s="14">
        <f t="shared" si="11"/>
        <v>100</v>
      </c>
    </row>
    <row r="255" spans="2:8" ht="47.25" x14ac:dyDescent="0.25">
      <c r="B255" s="53" t="s">
        <v>82</v>
      </c>
      <c r="C255" s="118" t="s">
        <v>208</v>
      </c>
      <c r="D255" s="32" t="s">
        <v>83</v>
      </c>
      <c r="E255" s="24">
        <v>205.2</v>
      </c>
      <c r="F255" s="24">
        <v>205.2</v>
      </c>
      <c r="G255" s="13">
        <v>205.2</v>
      </c>
      <c r="H255" s="14">
        <f t="shared" si="11"/>
        <v>100</v>
      </c>
    </row>
    <row r="256" spans="2:8" ht="47.25" x14ac:dyDescent="0.25">
      <c r="B256" s="69" t="s">
        <v>209</v>
      </c>
      <c r="C256" s="119" t="s">
        <v>210</v>
      </c>
      <c r="D256" s="80"/>
      <c r="E256" s="24">
        <f>E257</f>
        <v>9758.4</v>
      </c>
      <c r="F256" s="24">
        <f>F257</f>
        <v>9758.4</v>
      </c>
      <c r="G256" s="13">
        <f>G257</f>
        <v>9758.4</v>
      </c>
      <c r="H256" s="14">
        <f t="shared" si="11"/>
        <v>100</v>
      </c>
    </row>
    <row r="257" spans="2:8" ht="31.5" x14ac:dyDescent="0.25">
      <c r="B257" s="60" t="s">
        <v>130</v>
      </c>
      <c r="C257" s="119" t="s">
        <v>210</v>
      </c>
      <c r="D257" s="80" t="s">
        <v>83</v>
      </c>
      <c r="E257" s="24">
        <v>9758.4</v>
      </c>
      <c r="F257" s="24">
        <v>9758.4</v>
      </c>
      <c r="G257" s="13">
        <v>9758.4</v>
      </c>
      <c r="H257" s="14">
        <f t="shared" si="11"/>
        <v>100</v>
      </c>
    </row>
    <row r="258" spans="2:8" ht="63" x14ac:dyDescent="0.25">
      <c r="B258" s="76" t="s">
        <v>211</v>
      </c>
      <c r="C258" s="77" t="s">
        <v>212</v>
      </c>
      <c r="D258" s="81"/>
      <c r="E258" s="29">
        <f>E259+E261+E264+E266</f>
        <v>497901.7</v>
      </c>
      <c r="F258" s="29">
        <f>F259+F261+F264+F266</f>
        <v>497901.7</v>
      </c>
      <c r="G258" s="29">
        <f>G259+G261+G264+G266</f>
        <v>497738.5</v>
      </c>
      <c r="H258" s="14">
        <f t="shared" si="11"/>
        <v>99.967222445715691</v>
      </c>
    </row>
    <row r="259" spans="2:8" ht="31.5" x14ac:dyDescent="0.25">
      <c r="B259" s="52" t="s">
        <v>214</v>
      </c>
      <c r="C259" s="23" t="s">
        <v>265</v>
      </c>
      <c r="D259" s="23"/>
      <c r="E259" s="24">
        <f>E260</f>
        <v>9740.7999999999993</v>
      </c>
      <c r="F259" s="24">
        <f>F260</f>
        <v>9740.7999999999993</v>
      </c>
      <c r="G259" s="44">
        <f>G260</f>
        <v>9577.6</v>
      </c>
      <c r="H259" s="14">
        <f t="shared" si="11"/>
        <v>98.324572930354805</v>
      </c>
    </row>
    <row r="260" spans="2:8" ht="15.75" x14ac:dyDescent="0.25">
      <c r="B260" s="31" t="s">
        <v>13</v>
      </c>
      <c r="C260" s="23" t="s">
        <v>265</v>
      </c>
      <c r="D260" s="23">
        <v>500</v>
      </c>
      <c r="E260" s="47">
        <v>9740.7999999999993</v>
      </c>
      <c r="F260" s="47">
        <v>9740.7999999999993</v>
      </c>
      <c r="G260" s="44">
        <v>9577.6</v>
      </c>
      <c r="H260" s="14">
        <f t="shared" si="11"/>
        <v>98.324572930354805</v>
      </c>
    </row>
    <row r="261" spans="2:8" ht="31.5" x14ac:dyDescent="0.25">
      <c r="B261" s="26" t="s">
        <v>266</v>
      </c>
      <c r="C261" s="82" t="s">
        <v>213</v>
      </c>
      <c r="D261" s="80"/>
      <c r="E261" s="71">
        <f>E262+E263</f>
        <v>244390.7</v>
      </c>
      <c r="F261" s="71">
        <f>F262+F263</f>
        <v>244390.7</v>
      </c>
      <c r="G261" s="71">
        <f>G262+G263</f>
        <v>244390.7</v>
      </c>
      <c r="H261" s="14">
        <f t="shared" si="11"/>
        <v>100</v>
      </c>
    </row>
    <row r="262" spans="2:8" ht="47.25" x14ac:dyDescent="0.25">
      <c r="B262" s="87" t="s">
        <v>217</v>
      </c>
      <c r="C262" s="82" t="s">
        <v>213</v>
      </c>
      <c r="D262" s="80" t="s">
        <v>36</v>
      </c>
      <c r="E262" s="71">
        <v>92201.2</v>
      </c>
      <c r="F262" s="71">
        <v>92201.2</v>
      </c>
      <c r="G262" s="71">
        <v>92201.2</v>
      </c>
      <c r="H262" s="14">
        <f t="shared" si="11"/>
        <v>100</v>
      </c>
    </row>
    <row r="263" spans="2:8" ht="47.25" x14ac:dyDescent="0.25">
      <c r="B263" s="86" t="s">
        <v>267</v>
      </c>
      <c r="C263" s="82" t="s">
        <v>213</v>
      </c>
      <c r="D263" s="80" t="s">
        <v>14</v>
      </c>
      <c r="E263" s="71">
        <v>152189.5</v>
      </c>
      <c r="F263" s="71">
        <v>152189.5</v>
      </c>
      <c r="G263" s="71">
        <v>152189.5</v>
      </c>
      <c r="H263" s="14">
        <f t="shared" si="11"/>
        <v>100</v>
      </c>
    </row>
    <row r="264" spans="2:8" ht="63" x14ac:dyDescent="0.25">
      <c r="B264" s="70" t="s">
        <v>215</v>
      </c>
      <c r="C264" s="61" t="s">
        <v>216</v>
      </c>
      <c r="D264" s="61"/>
      <c r="E264" s="24">
        <f>SUM(E265:E265)</f>
        <v>34072.400000000001</v>
      </c>
      <c r="F264" s="24">
        <f>SUM(F265:F265)</f>
        <v>34072.400000000001</v>
      </c>
      <c r="G264" s="24">
        <f>SUM(G265:G265)</f>
        <v>34072.400000000001</v>
      </c>
      <c r="H264" s="14">
        <f t="shared" si="11"/>
        <v>100</v>
      </c>
    </row>
    <row r="265" spans="2:8" ht="47.25" x14ac:dyDescent="0.25">
      <c r="B265" s="85" t="s">
        <v>217</v>
      </c>
      <c r="C265" s="61" t="s">
        <v>216</v>
      </c>
      <c r="D265" s="61">
        <v>400</v>
      </c>
      <c r="E265" s="24">
        <v>34072.400000000001</v>
      </c>
      <c r="F265" s="24">
        <v>34072.400000000001</v>
      </c>
      <c r="G265" s="24">
        <v>34072.400000000001</v>
      </c>
      <c r="H265" s="14">
        <f t="shared" si="11"/>
        <v>100</v>
      </c>
    </row>
    <row r="266" spans="2:8" ht="63" x14ac:dyDescent="0.25">
      <c r="B266" s="86" t="s">
        <v>218</v>
      </c>
      <c r="C266" s="61" t="s">
        <v>219</v>
      </c>
      <c r="D266" s="61"/>
      <c r="E266" s="71">
        <f>E267</f>
        <v>209697.8</v>
      </c>
      <c r="F266" s="71">
        <f>F267</f>
        <v>209697.8</v>
      </c>
      <c r="G266" s="71">
        <f>G267</f>
        <v>209697.8</v>
      </c>
      <c r="H266" s="14">
        <f t="shared" si="11"/>
        <v>100</v>
      </c>
    </row>
    <row r="267" spans="2:8" ht="47.25" x14ac:dyDescent="0.25">
      <c r="B267" s="87" t="s">
        <v>217</v>
      </c>
      <c r="C267" s="61" t="s">
        <v>219</v>
      </c>
      <c r="D267" s="61">
        <v>400</v>
      </c>
      <c r="E267" s="71">
        <v>209697.8</v>
      </c>
      <c r="F267" s="71">
        <v>209697.8</v>
      </c>
      <c r="G267" s="72">
        <v>209697.8</v>
      </c>
      <c r="H267" s="14">
        <f t="shared" si="11"/>
        <v>100</v>
      </c>
    </row>
    <row r="268" spans="2:8" ht="94.5" x14ac:dyDescent="0.25">
      <c r="B268" s="57" t="s">
        <v>277</v>
      </c>
      <c r="C268" s="77" t="s">
        <v>220</v>
      </c>
      <c r="D268" s="6"/>
      <c r="E268" s="29">
        <f>E269</f>
        <v>81</v>
      </c>
      <c r="F268" s="29">
        <f>F269</f>
        <v>81</v>
      </c>
      <c r="G268" s="37">
        <f>G269</f>
        <v>81</v>
      </c>
      <c r="H268" s="8">
        <f t="shared" si="11"/>
        <v>100</v>
      </c>
    </row>
    <row r="269" spans="2:8" ht="47.25" x14ac:dyDescent="0.25">
      <c r="B269" s="52" t="s">
        <v>221</v>
      </c>
      <c r="C269" s="84" t="s">
        <v>222</v>
      </c>
      <c r="D269" s="88"/>
      <c r="E269" s="24">
        <f>E270+E271</f>
        <v>81</v>
      </c>
      <c r="F269" s="24">
        <f>F270+F271</f>
        <v>81</v>
      </c>
      <c r="G269" s="13">
        <f>G270+G271</f>
        <v>81</v>
      </c>
      <c r="H269" s="14">
        <f t="shared" si="11"/>
        <v>100</v>
      </c>
    </row>
    <row r="270" spans="2:8" ht="47.25" x14ac:dyDescent="0.25">
      <c r="B270" s="52" t="s">
        <v>223</v>
      </c>
      <c r="C270" s="84" t="s">
        <v>222</v>
      </c>
      <c r="D270" s="73">
        <v>300</v>
      </c>
      <c r="E270" s="24">
        <v>11</v>
      </c>
      <c r="F270" s="24">
        <v>11</v>
      </c>
      <c r="G270" s="13">
        <v>11</v>
      </c>
      <c r="H270" s="14">
        <f t="shared" si="11"/>
        <v>100</v>
      </c>
    </row>
    <row r="271" spans="2:8" ht="31.5" x14ac:dyDescent="0.25">
      <c r="B271" s="52" t="s">
        <v>115</v>
      </c>
      <c r="C271" s="120" t="s">
        <v>222</v>
      </c>
      <c r="D271" s="83">
        <v>600</v>
      </c>
      <c r="E271" s="24">
        <v>70</v>
      </c>
      <c r="F271" s="24">
        <v>70</v>
      </c>
      <c r="G271" s="13">
        <v>70</v>
      </c>
      <c r="H271" s="14">
        <f t="shared" si="11"/>
        <v>100</v>
      </c>
    </row>
    <row r="272" spans="2:8" ht="15.75" x14ac:dyDescent="0.25">
      <c r="B272" s="52"/>
      <c r="C272" s="120" t="s">
        <v>278</v>
      </c>
      <c r="D272" s="83"/>
      <c r="E272" s="24">
        <f t="shared" ref="E272:G273" si="13">E273</f>
        <v>4040.4</v>
      </c>
      <c r="F272" s="24">
        <f t="shared" si="13"/>
        <v>4040.4</v>
      </c>
      <c r="G272" s="24">
        <f t="shared" si="13"/>
        <v>4040.4</v>
      </c>
      <c r="H272" s="14">
        <f t="shared" si="11"/>
        <v>100</v>
      </c>
    </row>
    <row r="273" spans="2:8" ht="31.5" x14ac:dyDescent="0.25">
      <c r="B273" s="52" t="s">
        <v>224</v>
      </c>
      <c r="C273" s="61" t="s">
        <v>225</v>
      </c>
      <c r="D273" s="89"/>
      <c r="E273" s="24">
        <f t="shared" si="13"/>
        <v>4040.4</v>
      </c>
      <c r="F273" s="24">
        <f t="shared" si="13"/>
        <v>4040.4</v>
      </c>
      <c r="G273" s="13">
        <f t="shared" si="13"/>
        <v>4040.4</v>
      </c>
      <c r="H273" s="14">
        <f t="shared" si="11"/>
        <v>100</v>
      </c>
    </row>
    <row r="274" spans="2:8" ht="15.75" x14ac:dyDescent="0.25">
      <c r="B274" s="16" t="s">
        <v>13</v>
      </c>
      <c r="C274" s="61" t="s">
        <v>225</v>
      </c>
      <c r="D274" s="80" t="s">
        <v>14</v>
      </c>
      <c r="E274" s="24">
        <v>4040.4</v>
      </c>
      <c r="F274" s="24">
        <v>4040.4</v>
      </c>
      <c r="G274" s="13">
        <v>4040.4</v>
      </c>
      <c r="H274" s="14">
        <f t="shared" si="11"/>
        <v>100</v>
      </c>
    </row>
    <row r="275" spans="2:8" ht="78.75" x14ac:dyDescent="0.25">
      <c r="B275" s="76" t="s">
        <v>279</v>
      </c>
      <c r="C275" s="77" t="s">
        <v>226</v>
      </c>
      <c r="D275" s="6"/>
      <c r="E275" s="29">
        <f>E276</f>
        <v>12</v>
      </c>
      <c r="F275" s="29">
        <f>F276</f>
        <v>12</v>
      </c>
      <c r="G275" s="37">
        <f>G276</f>
        <v>12</v>
      </c>
      <c r="H275" s="8">
        <f t="shared" si="11"/>
        <v>100</v>
      </c>
    </row>
    <row r="276" spans="2:8" ht="15.75" x14ac:dyDescent="0.25">
      <c r="B276" s="78" t="s">
        <v>227</v>
      </c>
      <c r="C276" s="79" t="s">
        <v>228</v>
      </c>
      <c r="D276" s="11" t="s">
        <v>8</v>
      </c>
      <c r="E276" s="12">
        <v>12</v>
      </c>
      <c r="F276" s="12">
        <v>12</v>
      </c>
      <c r="G276" s="13">
        <v>12</v>
      </c>
      <c r="H276" s="14">
        <f t="shared" si="11"/>
        <v>100</v>
      </c>
    </row>
    <row r="277" spans="2:8" ht="63" x14ac:dyDescent="0.25">
      <c r="B277" s="90" t="s">
        <v>280</v>
      </c>
      <c r="C277" s="91" t="s">
        <v>229</v>
      </c>
      <c r="D277" s="6"/>
      <c r="E277" s="7">
        <f>E278</f>
        <v>12</v>
      </c>
      <c r="F277" s="7">
        <f>F278</f>
        <v>12</v>
      </c>
      <c r="G277" s="37">
        <f>G278</f>
        <v>12</v>
      </c>
      <c r="H277" s="8">
        <f t="shared" si="11"/>
        <v>100</v>
      </c>
    </row>
    <row r="278" spans="2:8" ht="31.5" x14ac:dyDescent="0.25">
      <c r="B278" s="92" t="s">
        <v>230</v>
      </c>
      <c r="C278" s="82" t="s">
        <v>231</v>
      </c>
      <c r="D278" s="11" t="s">
        <v>8</v>
      </c>
      <c r="E278" s="12">
        <v>12</v>
      </c>
      <c r="F278" s="12">
        <v>12</v>
      </c>
      <c r="G278" s="13">
        <v>12</v>
      </c>
      <c r="H278" s="14">
        <f t="shared" si="11"/>
        <v>100</v>
      </c>
    </row>
    <row r="279" spans="2:8" ht="94.5" x14ac:dyDescent="0.25">
      <c r="B279" s="76" t="s">
        <v>232</v>
      </c>
      <c r="C279" s="77" t="s">
        <v>233</v>
      </c>
      <c r="D279" s="6"/>
      <c r="E279" s="7">
        <f>E280</f>
        <v>20</v>
      </c>
      <c r="F279" s="7">
        <f>F280</f>
        <v>20</v>
      </c>
      <c r="G279" s="37">
        <f>G280</f>
        <v>20</v>
      </c>
      <c r="H279" s="8">
        <f t="shared" si="11"/>
        <v>100</v>
      </c>
    </row>
    <row r="280" spans="2:8" ht="47.25" x14ac:dyDescent="0.25">
      <c r="B280" s="78" t="s">
        <v>234</v>
      </c>
      <c r="C280" s="79" t="s">
        <v>235</v>
      </c>
      <c r="D280" s="11" t="s">
        <v>8</v>
      </c>
      <c r="E280" s="12">
        <v>20</v>
      </c>
      <c r="F280" s="12">
        <v>20</v>
      </c>
      <c r="G280" s="13">
        <v>20</v>
      </c>
      <c r="H280" s="14">
        <f t="shared" ref="H280:H285" si="14">G280/F280*100</f>
        <v>100</v>
      </c>
    </row>
    <row r="281" spans="2:8" ht="78.75" x14ac:dyDescent="0.25">
      <c r="B281" s="109" t="s">
        <v>268</v>
      </c>
      <c r="C281" s="121" t="s">
        <v>269</v>
      </c>
      <c r="D281" s="110"/>
      <c r="E281" s="93">
        <f>E282</f>
        <v>5269.4</v>
      </c>
      <c r="F281" s="93">
        <f>F282</f>
        <v>5269.4</v>
      </c>
      <c r="G281" s="93">
        <f>G282</f>
        <v>5269.4</v>
      </c>
      <c r="H281" s="14">
        <f t="shared" si="14"/>
        <v>100</v>
      </c>
    </row>
    <row r="282" spans="2:8" ht="15.75" x14ac:dyDescent="0.25">
      <c r="B282" s="96" t="s">
        <v>13</v>
      </c>
      <c r="C282" s="61" t="s">
        <v>269</v>
      </c>
      <c r="D282" s="80" t="s">
        <v>14</v>
      </c>
      <c r="E282" s="71">
        <v>5269.4</v>
      </c>
      <c r="F282" s="71">
        <v>5269.4</v>
      </c>
      <c r="G282" s="13">
        <v>5269.4</v>
      </c>
      <c r="H282" s="14">
        <f t="shared" si="14"/>
        <v>100</v>
      </c>
    </row>
    <row r="283" spans="2:8" ht="94.5" x14ac:dyDescent="0.25">
      <c r="B283" s="76" t="s">
        <v>281</v>
      </c>
      <c r="C283" s="77" t="s">
        <v>236</v>
      </c>
      <c r="D283" s="6"/>
      <c r="E283" s="93">
        <f>E284</f>
        <v>20</v>
      </c>
      <c r="F283" s="93">
        <f>F284</f>
        <v>20</v>
      </c>
      <c r="G283" s="37">
        <f>G284</f>
        <v>20</v>
      </c>
      <c r="H283" s="8">
        <f t="shared" si="14"/>
        <v>100</v>
      </c>
    </row>
    <row r="284" spans="2:8" ht="78.75" x14ac:dyDescent="0.25">
      <c r="B284" s="78" t="s">
        <v>237</v>
      </c>
      <c r="C284" s="82" t="s">
        <v>238</v>
      </c>
      <c r="D284" s="11" t="s">
        <v>8</v>
      </c>
      <c r="E284" s="12">
        <v>20</v>
      </c>
      <c r="F284" s="12">
        <v>20</v>
      </c>
      <c r="G284" s="13">
        <v>20</v>
      </c>
      <c r="H284" s="14">
        <f t="shared" si="14"/>
        <v>100</v>
      </c>
    </row>
    <row r="285" spans="2:8" ht="15.75" x14ac:dyDescent="0.25">
      <c r="B285" s="94" t="s">
        <v>239</v>
      </c>
      <c r="C285" s="122"/>
      <c r="D285" s="6"/>
      <c r="E285" s="7">
        <f>E9+E110+E177+E226+E230+E240+E248+E251+E253+E258+E275+E277+E279+E281+E283+E268+E272</f>
        <v>1424705.8999999997</v>
      </c>
      <c r="F285" s="7">
        <f>F9+F110+F177+F226+F230+F240+F248+F251+F253+F258+F275+F277+F279+F281+F283+F268+F272</f>
        <v>1424705.8999999997</v>
      </c>
      <c r="G285" s="7">
        <f>G9+G110+G177+G226+G230+G240+G248+G251+G253+G258+G275+G277+G279+G281+G283+G268+G273</f>
        <v>1381973.6999999997</v>
      </c>
      <c r="H285" s="8">
        <f t="shared" si="14"/>
        <v>97.000630094955042</v>
      </c>
    </row>
  </sheetData>
  <mergeCells count="5">
    <mergeCell ref="D1:H1"/>
    <mergeCell ref="D2:H2"/>
    <mergeCell ref="F3:H3"/>
    <mergeCell ref="B4:H4"/>
    <mergeCell ref="B5:H5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2024-05-30T07:33:13Z</dcterms:modified>
</cp:coreProperties>
</file>