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300" windowWidth="9720" windowHeight="714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D16" i="4" l="1"/>
  <c r="D13" i="4"/>
  <c r="E13" i="4"/>
  <c r="F12" i="4"/>
  <c r="E52" i="4" l="1"/>
  <c r="E53" i="4"/>
  <c r="E43" i="4"/>
  <c r="F48" i="4"/>
  <c r="D57" i="4" l="1"/>
  <c r="D53" i="4" s="1"/>
  <c r="E73" i="4"/>
  <c r="D73" i="4"/>
  <c r="D78" i="4"/>
  <c r="D52" i="4" l="1"/>
  <c r="F42" i="4"/>
  <c r="F50" i="4"/>
  <c r="F54" i="4"/>
  <c r="F60" i="4"/>
  <c r="F62" i="4"/>
  <c r="F63" i="4"/>
  <c r="F64" i="4"/>
  <c r="F65" i="4"/>
  <c r="F66" i="4"/>
  <c r="F67" i="4"/>
  <c r="F68" i="4"/>
  <c r="F69" i="4"/>
  <c r="F70" i="4"/>
  <c r="F71" i="4"/>
  <c r="F72" i="4"/>
  <c r="F74" i="4"/>
  <c r="F75" i="4"/>
  <c r="F76" i="4"/>
  <c r="F77" i="4"/>
  <c r="F79" i="4"/>
  <c r="F80" i="4"/>
  <c r="F81" i="4"/>
  <c r="F82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D43" i="4"/>
  <c r="E78" i="4"/>
  <c r="D47" i="4"/>
  <c r="D40" i="4"/>
  <c r="D36" i="4"/>
  <c r="D35" i="4" s="1"/>
  <c r="D33" i="4"/>
  <c r="D31" i="4"/>
  <c r="D29" i="4"/>
  <c r="D23" i="4"/>
  <c r="D22" i="4" s="1"/>
  <c r="D17" i="4"/>
  <c r="D14" i="4"/>
  <c r="E40" i="4"/>
  <c r="F78" i="4" l="1"/>
  <c r="F57" i="4"/>
  <c r="F40" i="4"/>
  <c r="D12" i="4" l="1"/>
  <c r="F73" i="4"/>
  <c r="E47" i="4"/>
  <c r="F47" i="4" s="1"/>
  <c r="E36" i="4"/>
  <c r="F53" i="4" l="1"/>
  <c r="F52" i="4"/>
  <c r="E23" i="4" l="1"/>
  <c r="F23" i="4" l="1"/>
  <c r="E22" i="4"/>
  <c r="F22" i="4" s="1"/>
  <c r="E17" i="4"/>
  <c r="F17" i="4" s="1"/>
  <c r="E16" i="4" l="1"/>
  <c r="F16" i="4" s="1"/>
  <c r="E35" i="4" l="1"/>
  <c r="F35" i="4" s="1"/>
  <c r="E14" i="4" l="1"/>
  <c r="F14" i="4" s="1"/>
  <c r="E29" i="4"/>
  <c r="F29" i="4" s="1"/>
  <c r="E31" i="4"/>
  <c r="F31" i="4" s="1"/>
  <c r="E33" i="4"/>
  <c r="F33" i="4" s="1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52" i="3" l="1"/>
  <c r="D11" i="3"/>
  <c r="D10" i="3" s="1"/>
  <c r="F36" i="4"/>
  <c r="F31" i="3"/>
  <c r="F22" i="3"/>
  <c r="E37" i="3"/>
  <c r="E12" i="4" l="1"/>
  <c r="F13" i="4"/>
  <c r="F37" i="3"/>
  <c r="E11" i="3"/>
  <c r="F11" i="3" l="1"/>
  <c r="E10" i="3"/>
  <c r="F10" i="3" s="1"/>
</calcChain>
</file>

<file path=xl/sharedStrings.xml><?xml version="1.0" encoding="utf-8"?>
<sst xmlns="http://schemas.openxmlformats.org/spreadsheetml/2006/main" count="371" uniqueCount="316">
  <si>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</si>
  <si>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</si>
  <si>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</si>
  <si>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</si>
  <si>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</si>
  <si>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</si>
  <si>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</si>
  <si>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</si>
  <si>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</si>
  <si>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</si>
  <si>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</si>
  <si>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</si>
  <si>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</si>
  <si>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</si>
  <si>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</si>
  <si>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</si>
  <si>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</si>
  <si>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</si>
  <si>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</si>
  <si>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</si>
  <si>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</si>
  <si>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</si>
  <si>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</si>
  <si>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</si>
  <si>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</si>
  <si>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</si>
  <si>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</si>
  <si>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</si>
  <si>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</si>
  <si>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</si>
  <si>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</si>
  <si>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</si>
  <si>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</si>
  <si>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</si>
  <si>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</si>
  <si>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</si>
  <si>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</si>
  <si>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</si>
  <si>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</si>
  <si>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</si>
  <si>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</si>
  <si>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</si>
  <si>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</si>
  <si>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</si>
  <si>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</si>
  <si>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</si>
  <si>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</si>
  <si>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</si>
  <si>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</si>
  <si>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</si>
  <si>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</si>
  <si>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</si>
  <si>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</si>
  <si>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</si>
  <si>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</si>
  <si>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</si>
  <si>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</si>
  <si>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</si>
  <si>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</si>
  <si>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</si>
  <si>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</si>
  <si>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</si>
  <si>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</si>
  <si>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</si>
  <si>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</si>
  <si>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</si>
  <si>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</si>
  <si>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</si>
  <si>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</si>
  <si>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</si>
  <si>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</si>
  <si>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</si>
  <si>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</si>
  <si>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</si>
  <si>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</si>
  <si>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</si>
  <si>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</si>
  <si>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</si>
  <si>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</si>
  <si>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</si>
  <si>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</si>
  <si>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</si>
  <si>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</si>
  <si>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</si>
  <si>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</si>
  <si>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</si>
  <si>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</si>
  <si>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</si>
  <si>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</si>
  <si>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</si>
  <si>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</si>
  <si>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</si>
  <si>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</si>
  <si>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</si>
  <si>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</si>
  <si>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</si>
  <si>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</si>
  <si>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</si>
  <si>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</si>
  <si>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</si>
  <si>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</si>
  <si>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</si>
  <si>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</si>
  <si>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</si>
  <si>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</si>
  <si>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</si>
  <si>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</si>
  <si>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</si>
  <si>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</si>
  <si>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</si>
  <si>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</si>
  <si>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</si>
  <si>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</si>
  <si>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</si>
  <si>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</si>
  <si>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</si>
  <si>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</si>
  <si>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</si>
  <si>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</si>
  <si>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</si>
  <si>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</si>
  <si>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</si>
  <si>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</si>
  <si>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</si>
  <si>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</si>
  <si>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</si>
  <si>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</si>
  <si>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</si>
  <si>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</si>
  <si>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</si>
  <si>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</si>
  <si>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</si>
  <si>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</si>
  <si>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</si>
  <si>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</si>
  <si>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</si>
  <si>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</si>
  <si>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</si>
  <si>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</si>
  <si>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</si>
  <si>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</si>
  <si>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</si>
  <si>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</si>
  <si>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</si>
  <si>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</si>
  <si>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</si>
  <si>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</si>
  <si>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</si>
  <si>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</si>
  <si>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</si>
  <si>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</si>
  <si>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</si>
  <si>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</si>
  <si>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</si>
  <si>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</si>
  <si>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</si>
  <si>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</si>
  <si>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</si>
  <si>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</si>
  <si>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</si>
  <si>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</si>
  <si>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</si>
  <si>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</si>
  <si>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</si>
  <si>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</si>
  <si>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</si>
  <si>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</si>
  <si>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</si>
  <si>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</si>
  <si>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</si>
  <si>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</si>
  <si>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</si>
  <si>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</si>
  <si>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</si>
  <si>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</si>
  <si>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</si>
  <si>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</si>
  <si>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</si>
  <si>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</si>
  <si>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</si>
  <si>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</si>
  <si>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</si>
  <si>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</si>
  <si>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</si>
  <si>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</si>
  <si>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</si>
  <si>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</si>
  <si>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</si>
  <si>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</si>
  <si>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</si>
  <si>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</si>
  <si>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</si>
  <si>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</si>
  <si>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</si>
  <si>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</si>
  <si>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</si>
  <si>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</si>
  <si>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</si>
  <si>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</si>
  <si>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</si>
  <si>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</si>
  <si>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</si>
  <si>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</si>
  <si>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</si>
  <si>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</si>
  <si>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</si>
  <si>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</si>
  <si>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</si>
  <si>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</si>
  <si>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</si>
  <si>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</si>
  <si>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</si>
  <si>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</si>
  <si>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</si>
  <si>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</si>
  <si>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</si>
  <si>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</si>
  <si>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</si>
  <si>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</si>
  <si>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</si>
  <si>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</si>
  <si>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</si>
  <si>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</si>
  <si>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</si>
  <si>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</si>
  <si>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</si>
  <si>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</si>
  <si>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</si>
  <si>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</si>
  <si>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</si>
  <si>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</si>
  <si>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</si>
  <si>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</si>
  <si>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</si>
  <si>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</si>
  <si>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</si>
  <si>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</si>
  <si>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</si>
  <si>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</si>
  <si>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</si>
  <si>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</si>
  <si>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</si>
  <si>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</si>
  <si>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</si>
  <si>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</si>
  <si>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</si>
  <si>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</si>
  <si>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</si>
  <si>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</si>
  <si>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202 25372 05 0000 150</t>
  </si>
  <si>
    <t>202 25750 05 0000 150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</si>
  <si>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</si>
  <si>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</si>
  <si>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</si>
  <si>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</si>
  <si>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10637,0</t>
  </si>
  <si>
    <t>57,8</t>
  </si>
  <si>
    <t>32,2</t>
  </si>
  <si>
    <t>Плата за размещение отходовпроизводства и потребления</t>
  </si>
  <si>
    <t>1 12 01010 01 0000 120</t>
  </si>
  <si>
    <t>1 12 01040 01 0000 120</t>
  </si>
  <si>
    <t>415,0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</si>
  <si>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</si>
  <si>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</si>
  <si>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</si>
  <si>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</si>
  <si>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</si>
  <si>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</si>
  <si>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</si>
  <si>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местным бюджетам на развитие транспортной инфраструктуры в сельской местности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</si>
  <si>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</si>
  <si>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</si>
  <si>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</si>
  <si>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</si>
  <si>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</si>
  <si>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</si>
  <si>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местным бюджетам на реализации мероприятий по модернизации школьных систем образования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</si>
  <si>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</si>
  <si>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</si>
  <si>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</si>
  <si>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</si>
  <si>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</si>
  <si>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</si>
  <si>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</si>
  <si>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</si>
  <si>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</si>
  <si>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</si>
  <si>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</si>
  <si>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</si>
  <si>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</si>
  <si>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</si>
  <si>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</si>
  <si>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</si>
  <si>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</si>
  <si>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 xml:space="preserve">Доходы бюджета муниципального образования МО "Шовгеновский район" за 2023 год по кодам видов доходов, подвидов доходов,
 классификации операции
</t>
  </si>
  <si>
    <t>Фактическое исполнение на 01.01.2024</t>
  </si>
  <si>
    <t>202 15002 05 0000 150</t>
  </si>
  <si>
    <t>202 19999 05 0000 150</t>
  </si>
  <si>
    <t>Прочие дотации бюджетам муниципальных районов</t>
  </si>
  <si>
    <t>202  20077 05 0000 150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</si>
  <si>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</si>
  <si>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</si>
  <si>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</si>
  <si>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202  25243 05 0000 150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</si>
  <si>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</si>
  <si>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2908</t>
  </si>
  <si>
    <t>176,8</t>
  </si>
  <si>
    <t>3,1</t>
  </si>
  <si>
    <t>297,1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</si>
  <si>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</si>
  <si>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</si>
  <si>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</si>
  <si>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218 00000 00 0000 000</t>
  </si>
  <si>
    <t xml:space="preserve">Приложение №2 </t>
  </si>
  <si>
    <t>от"____"  ______________ 2024 г.  №____</t>
  </si>
  <si>
    <t>"Шовгеновский район"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</si>
</sst>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justify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93"/>
  <sheetViews>
    <sheetView tabSelected="1" workbookViewId="0">
      <selection activeCell="I20" sqref="I20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80" t="s">
        <v>313</v>
      </c>
      <c r="D1" s="80"/>
      <c r="E1" s="80"/>
      <c r="F1" s="80"/>
    </row>
    <row r="2" spans="2:9" x14ac:dyDescent="0.2">
      <c r="B2" s="31"/>
      <c r="C2" s="80" t="s">
        <v>117</v>
      </c>
      <c r="D2" s="80"/>
      <c r="E2" s="80"/>
      <c r="F2" s="80"/>
    </row>
    <row r="3" spans="2:9" x14ac:dyDescent="0.2">
      <c r="B3" s="31"/>
      <c r="C3" s="80" t="s">
        <v>102</v>
      </c>
      <c r="D3" s="80"/>
      <c r="E3" s="80"/>
      <c r="F3" s="80"/>
    </row>
    <row r="4" spans="2:9" x14ac:dyDescent="0.2">
      <c r="B4" s="31"/>
      <c r="C4" s="80" t="s">
        <v>315</v>
      </c>
      <c r="D4" s="80"/>
      <c r="E4" s="80"/>
      <c r="F4" s="80"/>
    </row>
    <row r="5" spans="2:9" x14ac:dyDescent="0.2">
      <c r="B5" s="31"/>
      <c r="C5" s="80" t="s">
        <v>314</v>
      </c>
      <c r="D5" s="80"/>
      <c r="E5" s="80"/>
      <c r="F5" s="80"/>
    </row>
    <row r="6" spans="2:9" x14ac:dyDescent="0.2">
      <c r="B6" s="31"/>
      <c r="C6" s="79"/>
      <c r="D6" s="79"/>
      <c r="E6" s="31"/>
      <c r="F6" s="31"/>
    </row>
    <row r="7" spans="2:9" x14ac:dyDescent="0.2">
      <c r="B7" s="73" t="s">
        <v>294</v>
      </c>
      <c r="C7" s="73"/>
      <c r="D7" s="73"/>
      <c r="E7" s="73"/>
      <c r="F7" s="73"/>
    </row>
    <row r="8" spans="2:9" x14ac:dyDescent="0.2">
      <c r="B8" s="73" t="s">
        <v>196</v>
      </c>
      <c r="C8" s="73"/>
      <c r="D8" s="73"/>
      <c r="E8" s="73"/>
      <c r="F8" s="73"/>
    </row>
    <row r="9" spans="2:9" x14ac:dyDescent="0.2">
      <c r="B9" s="73" t="s">
        <v>103</v>
      </c>
      <c r="C9" s="73"/>
      <c r="D9" s="73"/>
      <c r="E9" s="73"/>
      <c r="F9" s="73"/>
    </row>
    <row r="10" spans="2:9" x14ac:dyDescent="0.2">
      <c r="B10" s="32"/>
      <c r="C10" s="33"/>
      <c r="D10" s="34"/>
      <c r="E10" s="35"/>
      <c r="F10" s="34" t="s">
        <v>56</v>
      </c>
    </row>
    <row r="11" spans="2:9" ht="51" x14ac:dyDescent="0.25">
      <c r="B11" s="36" t="s">
        <v>197</v>
      </c>
      <c r="C11" s="36" t="s">
        <v>198</v>
      </c>
      <c r="D11" s="37" t="s">
        <v>199</v>
      </c>
      <c r="E11" s="38" t="s">
        <v>295</v>
      </c>
      <c r="F11" s="38" t="s">
        <v>200</v>
      </c>
      <c r="G11" s="2"/>
      <c r="H11" s="2"/>
      <c r="I11" s="2"/>
    </row>
    <row r="12" spans="2:9" ht="15.75" x14ac:dyDescent="0.25">
      <c r="B12" s="41" t="s">
        <v>2</v>
      </c>
      <c r="C12" s="41"/>
      <c r="D12" s="56">
        <f>D13+D52</f>
        <v>1419105.9</v>
      </c>
      <c r="E12" s="57">
        <f>E13+E52</f>
        <v>1393533</v>
      </c>
      <c r="F12" s="58">
        <f>E12/D12*100</f>
        <v>98.197956896662902</v>
      </c>
      <c r="G12" s="2"/>
      <c r="H12" s="2"/>
      <c r="I12" s="2"/>
    </row>
    <row r="13" spans="2:9" ht="28.5" customHeight="1" x14ac:dyDescent="0.25">
      <c r="B13" s="41" t="s">
        <v>3</v>
      </c>
      <c r="C13" s="42" t="s">
        <v>4</v>
      </c>
      <c r="D13" s="57">
        <f>D14+D22+D29+D31+D33+D35+D40+D50+D16+D43+D47</f>
        <v>123487.5</v>
      </c>
      <c r="E13" s="57">
        <f>E14+E22+E29+E31+E33+E35+E40+E50+E16+E43+E47+E51</f>
        <v>101528.40000000001</v>
      </c>
      <c r="F13" s="58">
        <f t="shared" ref="F12:F80" si="0">E13/D13*100</f>
        <v>82.217552383844534</v>
      </c>
      <c r="G13" s="2"/>
      <c r="H13" s="2"/>
      <c r="I13" s="2"/>
    </row>
    <row r="14" spans="2:9" ht="15.75" x14ac:dyDescent="0.25">
      <c r="B14" s="41" t="s">
        <v>5</v>
      </c>
      <c r="C14" s="42" t="s">
        <v>6</v>
      </c>
      <c r="D14" s="52">
        <f xml:space="preserve"> D15</f>
        <v>23560.799999999999</v>
      </c>
      <c r="E14" s="59">
        <f xml:space="preserve"> E15</f>
        <v>22963.4</v>
      </c>
      <c r="F14" s="58">
        <f t="shared" si="0"/>
        <v>97.464432447115556</v>
      </c>
      <c r="G14" s="2"/>
      <c r="H14" s="2"/>
      <c r="I14" s="2"/>
    </row>
    <row r="15" spans="2:9" ht="15.75" x14ac:dyDescent="0.25">
      <c r="B15" s="41" t="s">
        <v>9</v>
      </c>
      <c r="C15" s="42" t="s">
        <v>10</v>
      </c>
      <c r="D15" s="52">
        <v>23560.799999999999</v>
      </c>
      <c r="E15" s="59">
        <v>22963.4</v>
      </c>
      <c r="F15" s="58">
        <f t="shared" si="0"/>
        <v>97.464432447115556</v>
      </c>
      <c r="G15" s="2"/>
      <c r="H15" s="2"/>
      <c r="I15" s="2"/>
    </row>
    <row r="16" spans="2:9" ht="27.75" customHeight="1" x14ac:dyDescent="0.25">
      <c r="B16" s="41" t="s">
        <v>202</v>
      </c>
      <c r="C16" s="54" t="s">
        <v>241</v>
      </c>
      <c r="D16" s="52">
        <f>D17</f>
        <v>1678</v>
      </c>
      <c r="E16" s="52">
        <f t="shared" ref="E16" si="1">E17</f>
        <v>1555.5000000000002</v>
      </c>
      <c r="F16" s="58">
        <f t="shared" si="0"/>
        <v>92.699642431466046</v>
      </c>
      <c r="G16" s="2"/>
      <c r="H16" s="2"/>
      <c r="I16" s="2"/>
    </row>
    <row r="17" spans="2:9" ht="25.5" x14ac:dyDescent="0.25">
      <c r="B17" s="41" t="s">
        <v>203</v>
      </c>
      <c r="C17" s="54" t="s">
        <v>208</v>
      </c>
      <c r="D17" s="52">
        <f>D18+D19+D20+D21</f>
        <v>1678</v>
      </c>
      <c r="E17" s="52">
        <f t="shared" ref="E17" si="2">E18+E19+E20+E21</f>
        <v>1555.5000000000002</v>
      </c>
      <c r="F17" s="58">
        <f t="shared" si="0"/>
        <v>92.699642431466046</v>
      </c>
      <c r="G17" s="2"/>
      <c r="H17" s="2"/>
      <c r="I17" s="2"/>
    </row>
    <row r="18" spans="2:9" ht="51" x14ac:dyDescent="0.25">
      <c r="B18" s="41" t="s">
        <v>204</v>
      </c>
      <c r="C18" s="42" t="s">
        <v>209</v>
      </c>
      <c r="D18" s="52">
        <v>750.7</v>
      </c>
      <c r="E18" s="59">
        <v>806</v>
      </c>
      <c r="F18" s="58">
        <f t="shared" si="0"/>
        <v>107.36645797255895</v>
      </c>
      <c r="G18" s="2"/>
      <c r="H18" s="2"/>
      <c r="I18" s="2"/>
    </row>
    <row r="19" spans="2:9" ht="63.75" x14ac:dyDescent="0.25">
      <c r="B19" s="41" t="s">
        <v>205</v>
      </c>
      <c r="C19" s="42" t="s">
        <v>210</v>
      </c>
      <c r="D19" s="52">
        <v>4.2</v>
      </c>
      <c r="E19" s="59">
        <v>4.2</v>
      </c>
      <c r="F19" s="58">
        <f t="shared" si="0"/>
        <v>100</v>
      </c>
      <c r="G19" s="2"/>
      <c r="H19" s="2"/>
      <c r="I19" s="2"/>
    </row>
    <row r="20" spans="2:9" ht="51" x14ac:dyDescent="0.25">
      <c r="B20" s="41" t="s">
        <v>206</v>
      </c>
      <c r="C20" s="42" t="s">
        <v>211</v>
      </c>
      <c r="D20" s="52">
        <v>1016.1</v>
      </c>
      <c r="E20" s="59">
        <v>833.1</v>
      </c>
      <c r="F20" s="58">
        <f t="shared" si="0"/>
        <v>81.989961617950996</v>
      </c>
      <c r="G20" s="2"/>
      <c r="H20" s="2"/>
      <c r="I20" s="2"/>
    </row>
    <row r="21" spans="2:9" ht="51" x14ac:dyDescent="0.25">
      <c r="B21" s="41" t="s">
        <v>207</v>
      </c>
      <c r="C21" s="42" t="s">
        <v>212</v>
      </c>
      <c r="D21" s="52">
        <v>-93</v>
      </c>
      <c r="E21" s="59">
        <v>-87.8</v>
      </c>
      <c r="F21" s="58">
        <f t="shared" si="0"/>
        <v>94.408602150537632</v>
      </c>
      <c r="G21" s="2"/>
      <c r="H21" s="2"/>
      <c r="I21" s="2"/>
    </row>
    <row r="22" spans="2:9" ht="15.75" x14ac:dyDescent="0.25">
      <c r="B22" s="41" t="s">
        <v>213</v>
      </c>
      <c r="C22" s="42" t="s">
        <v>12</v>
      </c>
      <c r="D22" s="59">
        <f t="shared" ref="D22" si="3">D23+D27+D28+D26</f>
        <v>36111.9</v>
      </c>
      <c r="E22" s="59">
        <f>E23+E27+E28+E26</f>
        <v>30823.200000000001</v>
      </c>
      <c r="F22" s="58">
        <f t="shared" si="0"/>
        <v>85.354689174482644</v>
      </c>
      <c r="G22" s="2"/>
      <c r="H22" s="2"/>
      <c r="I22" s="2"/>
    </row>
    <row r="23" spans="2:9" ht="25.5" x14ac:dyDescent="0.25">
      <c r="B23" s="41" t="s">
        <v>13</v>
      </c>
      <c r="C23" s="42" t="s">
        <v>201</v>
      </c>
      <c r="D23" s="59">
        <f>D24+D25</f>
        <v>15050</v>
      </c>
      <c r="E23" s="59">
        <f t="shared" ref="E23" si="4">E24+E25</f>
        <v>16485</v>
      </c>
      <c r="F23" s="58">
        <f t="shared" si="0"/>
        <v>109.53488372093022</v>
      </c>
      <c r="G23" s="2"/>
      <c r="H23" s="2"/>
      <c r="I23" s="2"/>
    </row>
    <row r="24" spans="2:9" ht="25.5" x14ac:dyDescent="0.25">
      <c r="B24" s="41" t="s">
        <v>289</v>
      </c>
      <c r="C24" s="42" t="s">
        <v>89</v>
      </c>
      <c r="D24" s="59">
        <v>11550</v>
      </c>
      <c r="E24" s="59">
        <v>10699.3</v>
      </c>
      <c r="F24" s="58">
        <f t="shared" si="0"/>
        <v>92.63463203463202</v>
      </c>
      <c r="G24" s="2"/>
      <c r="H24" s="2"/>
      <c r="I24" s="2"/>
    </row>
    <row r="25" spans="2:9" ht="38.25" x14ac:dyDescent="0.25">
      <c r="B25" s="41" t="s">
        <v>290</v>
      </c>
      <c r="C25" s="42" t="s">
        <v>90</v>
      </c>
      <c r="D25" s="59">
        <v>3500</v>
      </c>
      <c r="E25" s="59">
        <v>5785.7</v>
      </c>
      <c r="F25" s="58">
        <f t="shared" si="0"/>
        <v>165.30571428571429</v>
      </c>
      <c r="G25" s="2"/>
      <c r="H25" s="2"/>
      <c r="I25" s="2"/>
    </row>
    <row r="26" spans="2:9" ht="25.5" x14ac:dyDescent="0.25">
      <c r="B26" s="41" t="s">
        <v>291</v>
      </c>
      <c r="C26" s="42" t="s">
        <v>15</v>
      </c>
      <c r="D26" s="59"/>
      <c r="E26" s="59">
        <v>-8.5</v>
      </c>
      <c r="F26" s="58"/>
      <c r="G26" s="2"/>
      <c r="H26" s="2"/>
      <c r="I26" s="2"/>
    </row>
    <row r="27" spans="2:9" ht="15.75" x14ac:dyDescent="0.25">
      <c r="B27" s="41" t="s">
        <v>16</v>
      </c>
      <c r="C27" s="42" t="s">
        <v>17</v>
      </c>
      <c r="D27" s="59">
        <v>20131.900000000001</v>
      </c>
      <c r="E27" s="59">
        <v>13970.5</v>
      </c>
      <c r="F27" s="58">
        <f t="shared" si="0"/>
        <v>69.39484102345034</v>
      </c>
      <c r="G27" s="2"/>
      <c r="H27" s="2"/>
      <c r="I27" s="2"/>
    </row>
    <row r="28" spans="2:9" ht="38.25" x14ac:dyDescent="0.25">
      <c r="B28" s="41" t="s">
        <v>239</v>
      </c>
      <c r="C28" s="42" t="s">
        <v>240</v>
      </c>
      <c r="D28" s="59">
        <v>930</v>
      </c>
      <c r="E28" s="59">
        <v>376.2</v>
      </c>
      <c r="F28" s="58">
        <f t="shared" si="0"/>
        <v>40.451612903225801</v>
      </c>
      <c r="G28" s="2"/>
      <c r="H28" s="2"/>
      <c r="I28" s="2"/>
    </row>
    <row r="29" spans="2:9" ht="15.75" x14ac:dyDescent="0.25">
      <c r="B29" s="41" t="s">
        <v>214</v>
      </c>
      <c r="C29" s="42" t="s">
        <v>19</v>
      </c>
      <c r="D29" s="60" t="str">
        <f>D30</f>
        <v>10637,0</v>
      </c>
      <c r="E29" s="60" t="str">
        <f>E30</f>
        <v>2908</v>
      </c>
      <c r="F29" s="58">
        <f t="shared" si="0"/>
        <v>27.338535301306759</v>
      </c>
      <c r="G29" s="2"/>
      <c r="H29" s="2"/>
      <c r="I29" s="2"/>
    </row>
    <row r="30" spans="2:9" ht="15.75" x14ac:dyDescent="0.25">
      <c r="B30" s="41" t="s">
        <v>20</v>
      </c>
      <c r="C30" s="42" t="s">
        <v>21</v>
      </c>
      <c r="D30" s="60" t="s">
        <v>255</v>
      </c>
      <c r="E30" s="61" t="s">
        <v>305</v>
      </c>
      <c r="F30" s="58">
        <f t="shared" si="0"/>
        <v>27.338535301306759</v>
      </c>
      <c r="G30" s="2"/>
      <c r="H30" s="2"/>
      <c r="I30" s="2"/>
    </row>
    <row r="31" spans="2:9" ht="25.5" x14ac:dyDescent="0.25">
      <c r="B31" s="41" t="s">
        <v>215</v>
      </c>
      <c r="C31" s="42" t="s">
        <v>23</v>
      </c>
      <c r="D31" s="60" t="str">
        <f>D32</f>
        <v>57,8</v>
      </c>
      <c r="E31" s="60" t="str">
        <f>E32</f>
        <v>176,8</v>
      </c>
      <c r="F31" s="58">
        <f t="shared" si="0"/>
        <v>305.88235294117652</v>
      </c>
      <c r="G31" s="2"/>
      <c r="H31" s="2"/>
      <c r="I31" s="2"/>
    </row>
    <row r="32" spans="2:9" ht="15.75" x14ac:dyDescent="0.25">
      <c r="B32" s="41" t="s">
        <v>24</v>
      </c>
      <c r="C32" s="42" t="s">
        <v>25</v>
      </c>
      <c r="D32" s="60" t="s">
        <v>256</v>
      </c>
      <c r="E32" s="61" t="s">
        <v>306</v>
      </c>
      <c r="F32" s="58">
        <f t="shared" si="0"/>
        <v>305.88235294117652</v>
      </c>
      <c r="G32" s="2"/>
      <c r="H32" s="2"/>
      <c r="I32" s="2"/>
    </row>
    <row r="33" spans="2:9" ht="15.75" x14ac:dyDescent="0.25">
      <c r="B33" s="41" t="s">
        <v>216</v>
      </c>
      <c r="C33" s="42" t="s">
        <v>27</v>
      </c>
      <c r="D33" s="59">
        <f>D34</f>
        <v>2242</v>
      </c>
      <c r="E33" s="59">
        <f>E34</f>
        <v>2246.1</v>
      </c>
      <c r="F33" s="58">
        <f t="shared" si="0"/>
        <v>100.18287243532559</v>
      </c>
      <c r="G33" s="2"/>
      <c r="H33" s="2"/>
      <c r="I33" s="2"/>
    </row>
    <row r="34" spans="2:9" ht="25.5" x14ac:dyDescent="0.25">
      <c r="B34" s="41" t="s">
        <v>28</v>
      </c>
      <c r="C34" s="42" t="s">
        <v>29</v>
      </c>
      <c r="D34" s="59">
        <v>2242</v>
      </c>
      <c r="E34" s="59">
        <v>2246.1</v>
      </c>
      <c r="F34" s="58">
        <f t="shared" si="0"/>
        <v>100.18287243532559</v>
      </c>
      <c r="G34" s="2"/>
      <c r="H34" s="2"/>
      <c r="I34" s="2"/>
    </row>
    <row r="35" spans="2:9" ht="25.5" x14ac:dyDescent="0.25">
      <c r="B35" s="41" t="s">
        <v>217</v>
      </c>
      <c r="C35" s="42" t="s">
        <v>32</v>
      </c>
      <c r="D35" s="62">
        <f>D36</f>
        <v>38717.300000000003</v>
      </c>
      <c r="E35" s="62">
        <f>E36</f>
        <v>38995.200000000004</v>
      </c>
      <c r="F35" s="58">
        <f t="shared" si="0"/>
        <v>100.71776699304962</v>
      </c>
      <c r="G35" s="2"/>
      <c r="H35" s="2"/>
      <c r="I35" s="2"/>
    </row>
    <row r="36" spans="2:9" ht="63.75" x14ac:dyDescent="0.25">
      <c r="B36" s="41" t="s">
        <v>33</v>
      </c>
      <c r="C36" s="39" t="s">
        <v>61</v>
      </c>
      <c r="D36" s="62">
        <f>D37+D38</f>
        <v>38717.300000000003</v>
      </c>
      <c r="E36" s="62">
        <f t="shared" ref="E36" si="5">E37+E38</f>
        <v>38995.200000000004</v>
      </c>
      <c r="F36" s="58">
        <f t="shared" si="0"/>
        <v>100.71776699304962</v>
      </c>
      <c r="G36" s="2"/>
      <c r="H36" s="2"/>
      <c r="I36" s="2"/>
    </row>
    <row r="37" spans="2:9" ht="63.75" x14ac:dyDescent="0.25">
      <c r="B37" s="41" t="s">
        <v>219</v>
      </c>
      <c r="C37" s="39" t="s">
        <v>60</v>
      </c>
      <c r="D37" s="62">
        <v>38713.300000000003</v>
      </c>
      <c r="E37" s="62">
        <v>38994.800000000003</v>
      </c>
      <c r="F37" s="58">
        <f t="shared" si="0"/>
        <v>100.72714028512164</v>
      </c>
      <c r="G37" s="2"/>
      <c r="H37" s="2"/>
      <c r="I37" s="2"/>
    </row>
    <row r="38" spans="2:9" ht="12.75" customHeight="1" x14ac:dyDescent="0.25">
      <c r="B38" s="74" t="s">
        <v>35</v>
      </c>
      <c r="C38" s="75" t="s">
        <v>36</v>
      </c>
      <c r="D38" s="76">
        <v>4</v>
      </c>
      <c r="E38" s="76">
        <v>0.4</v>
      </c>
      <c r="F38" s="77">
        <f t="shared" si="0"/>
        <v>10</v>
      </c>
      <c r="G38" s="2"/>
      <c r="H38" s="2"/>
      <c r="I38" s="2"/>
    </row>
    <row r="39" spans="2:9" ht="30" customHeight="1" x14ac:dyDescent="0.25">
      <c r="B39" s="74"/>
      <c r="C39" s="75"/>
      <c r="D39" s="76"/>
      <c r="E39" s="76"/>
      <c r="F39" s="78" t="e">
        <f t="shared" si="0"/>
        <v>#DIV/0!</v>
      </c>
      <c r="G39" s="2"/>
      <c r="H39" s="2"/>
      <c r="I39" s="2"/>
    </row>
    <row r="40" spans="2:9" ht="25.5" customHeight="1" x14ac:dyDescent="0.25">
      <c r="B40" s="41" t="s">
        <v>37</v>
      </c>
      <c r="C40" s="42" t="s">
        <v>38</v>
      </c>
      <c r="D40" s="63">
        <f>D41+D42</f>
        <v>447.2</v>
      </c>
      <c r="E40" s="63">
        <f t="shared" ref="E40" si="6">E41+E42</f>
        <v>300.20000000000005</v>
      </c>
      <c r="F40" s="58">
        <f t="shared" si="0"/>
        <v>67.12880143112703</v>
      </c>
      <c r="G40" s="2"/>
      <c r="H40" s="2"/>
      <c r="I40" s="2"/>
    </row>
    <row r="41" spans="2:9" ht="15.75" x14ac:dyDescent="0.25">
      <c r="B41" s="41" t="s">
        <v>259</v>
      </c>
      <c r="C41" s="42" t="s">
        <v>40</v>
      </c>
      <c r="D41" s="60" t="s">
        <v>257</v>
      </c>
      <c r="E41" s="60" t="s">
        <v>307</v>
      </c>
      <c r="F41" s="58">
        <f t="shared" si="0"/>
        <v>9.6273291925465827</v>
      </c>
      <c r="G41" s="2"/>
      <c r="H41" s="2"/>
      <c r="I41" s="2"/>
    </row>
    <row r="42" spans="2:9" ht="15.75" x14ac:dyDescent="0.25">
      <c r="B42" s="41" t="s">
        <v>260</v>
      </c>
      <c r="C42" s="42" t="s">
        <v>258</v>
      </c>
      <c r="D42" s="60" t="s">
        <v>261</v>
      </c>
      <c r="E42" s="60" t="s">
        <v>308</v>
      </c>
      <c r="F42" s="58">
        <f t="shared" si="0"/>
        <v>71.590361445783131</v>
      </c>
      <c r="G42" s="2"/>
      <c r="H42" s="2"/>
      <c r="I42" s="2"/>
    </row>
    <row r="43" spans="2:9" ht="25.5" x14ac:dyDescent="0.25">
      <c r="B43" s="41" t="s">
        <v>220</v>
      </c>
      <c r="C43" s="42" t="s">
        <v>221</v>
      </c>
      <c r="D43" s="62">
        <f>D44+D46</f>
        <v>0</v>
      </c>
      <c r="E43" s="62">
        <f>E44+E46+E45</f>
        <v>192.7</v>
      </c>
      <c r="F43" s="58"/>
      <c r="G43" s="2"/>
      <c r="H43" s="2"/>
      <c r="I43" s="2"/>
    </row>
    <row r="44" spans="2:9" ht="25.5" x14ac:dyDescent="0.25">
      <c r="B44" s="41" t="s">
        <v>286</v>
      </c>
      <c r="C44" s="42" t="s">
        <v>287</v>
      </c>
      <c r="D44" s="62">
        <v>0</v>
      </c>
      <c r="E44" s="62">
        <v>3.1</v>
      </c>
      <c r="F44" s="58"/>
      <c r="G44" s="2"/>
      <c r="H44" s="2"/>
      <c r="I44" s="2"/>
    </row>
    <row r="45" spans="2:9" ht="38.25" x14ac:dyDescent="0.25">
      <c r="B45" s="69" t="s">
        <v>309</v>
      </c>
      <c r="C45" s="70" t="s">
        <v>310</v>
      </c>
      <c r="D45" s="71">
        <v>0</v>
      </c>
      <c r="E45" s="71">
        <v>52.8</v>
      </c>
      <c r="F45" s="58"/>
      <c r="G45" s="2"/>
      <c r="H45" s="2"/>
      <c r="I45" s="2"/>
    </row>
    <row r="46" spans="2:9" ht="25.5" x14ac:dyDescent="0.25">
      <c r="B46" s="41" t="s">
        <v>244</v>
      </c>
      <c r="C46" s="42" t="s">
        <v>288</v>
      </c>
      <c r="D46" s="62">
        <v>0</v>
      </c>
      <c r="E46" s="62">
        <v>136.80000000000001</v>
      </c>
      <c r="F46" s="58"/>
      <c r="G46" s="2"/>
      <c r="H46" s="2"/>
      <c r="I46" s="2"/>
    </row>
    <row r="47" spans="2:9" ht="25.5" x14ac:dyDescent="0.25">
      <c r="B47" s="41" t="s">
        <v>62</v>
      </c>
      <c r="C47" s="42" t="s">
        <v>223</v>
      </c>
      <c r="D47" s="62">
        <f>D49+D48</f>
        <v>10000</v>
      </c>
      <c r="E47" s="62">
        <f t="shared" ref="E47" si="7">E49+E48</f>
        <v>954.09999999999991</v>
      </c>
      <c r="F47" s="58">
        <f t="shared" si="0"/>
        <v>9.5410000000000004</v>
      </c>
      <c r="G47" s="2"/>
      <c r="H47" s="2"/>
      <c r="I47" s="2"/>
    </row>
    <row r="48" spans="2:9" ht="76.5" x14ac:dyDescent="0.25">
      <c r="B48" s="41" t="s">
        <v>247</v>
      </c>
      <c r="C48" s="42" t="s">
        <v>248</v>
      </c>
      <c r="D48" s="62">
        <v>10000</v>
      </c>
      <c r="E48" s="62">
        <v>76.8</v>
      </c>
      <c r="F48" s="58">
        <f t="shared" si="0"/>
        <v>0.7679999999999999</v>
      </c>
      <c r="G48" s="2"/>
      <c r="H48" s="2"/>
      <c r="I48" s="2"/>
    </row>
    <row r="49" spans="2:9" ht="51" x14ac:dyDescent="0.25">
      <c r="B49" s="41" t="s">
        <v>225</v>
      </c>
      <c r="C49" s="42" t="s">
        <v>224</v>
      </c>
      <c r="D49" s="62">
        <v>0</v>
      </c>
      <c r="E49" s="62">
        <v>877.3</v>
      </c>
      <c r="F49" s="58"/>
      <c r="G49" s="2"/>
      <c r="H49" s="2"/>
      <c r="I49" s="2"/>
    </row>
    <row r="50" spans="2:9" ht="32.25" customHeight="1" x14ac:dyDescent="0.25">
      <c r="B50" s="41" t="s">
        <v>218</v>
      </c>
      <c r="C50" s="42" t="s">
        <v>67</v>
      </c>
      <c r="D50" s="59">
        <v>35.5</v>
      </c>
      <c r="E50" s="59">
        <v>413.2</v>
      </c>
      <c r="F50" s="58">
        <f t="shared" si="0"/>
        <v>1163.943661971831</v>
      </c>
      <c r="G50" s="2"/>
      <c r="H50" s="2"/>
      <c r="I50" s="2"/>
    </row>
    <row r="51" spans="2:9" ht="32.25" customHeight="1" x14ac:dyDescent="0.25">
      <c r="B51" s="41" t="s">
        <v>245</v>
      </c>
      <c r="C51" s="42" t="s">
        <v>246</v>
      </c>
      <c r="D51" s="59">
        <v>0</v>
      </c>
      <c r="E51" s="59">
        <v>0</v>
      </c>
      <c r="F51" s="58"/>
      <c r="G51" s="2"/>
      <c r="H51" s="2"/>
      <c r="I51" s="2"/>
    </row>
    <row r="52" spans="2:9" ht="15.75" x14ac:dyDescent="0.25">
      <c r="B52" s="41" t="s">
        <v>42</v>
      </c>
      <c r="C52" s="42" t="s">
        <v>43</v>
      </c>
      <c r="D52" s="64">
        <f>D54+D55+D56+D57+D73+D78+D82</f>
        <v>1295618.3999999999</v>
      </c>
      <c r="E52" s="64">
        <f>E54+E55+E56+E57+E73+E78+E82+E83+E84</f>
        <v>1292004.6000000001</v>
      </c>
      <c r="F52" s="58">
        <f t="shared" si="0"/>
        <v>99.721075279573085</v>
      </c>
      <c r="G52" s="2"/>
      <c r="H52" s="2"/>
      <c r="I52" s="2"/>
    </row>
    <row r="53" spans="2:9" ht="25.5" x14ac:dyDescent="0.25">
      <c r="B53" s="41" t="s">
        <v>44</v>
      </c>
      <c r="C53" s="42" t="s">
        <v>45</v>
      </c>
      <c r="D53" s="64">
        <f>D54+D73+D57+D78+D55+D56</f>
        <v>1279300.2</v>
      </c>
      <c r="E53" s="64">
        <f>E54+E73+E57+E78+E55+E56</f>
        <v>1276779</v>
      </c>
      <c r="F53" s="58">
        <f t="shared" si="0"/>
        <v>99.802923504584768</v>
      </c>
      <c r="G53" s="2"/>
      <c r="H53" s="2"/>
      <c r="I53" s="2"/>
    </row>
    <row r="54" spans="2:9" ht="25.5" x14ac:dyDescent="0.25">
      <c r="B54" s="41" t="s">
        <v>229</v>
      </c>
      <c r="C54" s="55" t="s">
        <v>262</v>
      </c>
      <c r="D54" s="62">
        <v>159404</v>
      </c>
      <c r="E54" s="62">
        <v>159404</v>
      </c>
      <c r="F54" s="58">
        <f t="shared" si="0"/>
        <v>100</v>
      </c>
      <c r="G54" s="2"/>
      <c r="H54" s="2"/>
      <c r="I54" s="2"/>
    </row>
    <row r="55" spans="2:9" ht="25.5" x14ac:dyDescent="0.25">
      <c r="B55" s="66" t="s">
        <v>296</v>
      </c>
      <c r="C55" s="55" t="s">
        <v>49</v>
      </c>
      <c r="D55" s="68">
        <v>91000</v>
      </c>
      <c r="E55" s="68">
        <v>91000</v>
      </c>
      <c r="F55" s="58"/>
      <c r="G55" s="2"/>
      <c r="H55" s="2"/>
      <c r="I55" s="2"/>
    </row>
    <row r="56" spans="2:9" ht="15.75" x14ac:dyDescent="0.25">
      <c r="B56" s="66" t="s">
        <v>297</v>
      </c>
      <c r="C56" s="55" t="s">
        <v>298</v>
      </c>
      <c r="D56" s="68">
        <v>3175</v>
      </c>
      <c r="E56" s="68">
        <v>3175</v>
      </c>
      <c r="F56" s="58"/>
      <c r="G56" s="2"/>
      <c r="H56" s="2"/>
      <c r="I56" s="2"/>
    </row>
    <row r="57" spans="2:9" ht="25.5" x14ac:dyDescent="0.25">
      <c r="B57" s="41" t="s">
        <v>263</v>
      </c>
      <c r="C57" s="42" t="s">
        <v>264</v>
      </c>
      <c r="D57" s="64">
        <f>SUM(D58:D72)</f>
        <v>719358.7</v>
      </c>
      <c r="E57" s="64">
        <v>718266.2</v>
      </c>
      <c r="F57" s="58">
        <f t="shared" si="0"/>
        <v>99.84812861789257</v>
      </c>
      <c r="G57" s="2"/>
      <c r="H57" s="2"/>
      <c r="I57" s="2"/>
    </row>
    <row r="58" spans="2:9" ht="38.25" x14ac:dyDescent="0.25">
      <c r="B58" s="36" t="s">
        <v>299</v>
      </c>
      <c r="C58" s="67" t="s">
        <v>300</v>
      </c>
      <c r="D58" s="64">
        <v>15150.7</v>
      </c>
      <c r="E58" s="64">
        <v>15150.7</v>
      </c>
      <c r="F58" s="58"/>
      <c r="G58" s="2"/>
      <c r="H58" s="2"/>
      <c r="I58" s="2"/>
    </row>
    <row r="59" spans="2:9" ht="76.5" x14ac:dyDescent="0.25">
      <c r="B59" s="36" t="s">
        <v>301</v>
      </c>
      <c r="C59" s="67" t="s">
        <v>302</v>
      </c>
      <c r="D59" s="64">
        <v>42792.5</v>
      </c>
      <c r="E59" s="64">
        <v>41700</v>
      </c>
      <c r="F59" s="58"/>
      <c r="G59" s="2"/>
      <c r="H59" s="2"/>
      <c r="I59" s="2"/>
    </row>
    <row r="60" spans="2:9" ht="51" x14ac:dyDescent="0.25">
      <c r="B60" s="36" t="s">
        <v>265</v>
      </c>
      <c r="C60" s="48" t="s">
        <v>266</v>
      </c>
      <c r="D60" s="62">
        <v>248.5</v>
      </c>
      <c r="E60" s="62">
        <v>248.5</v>
      </c>
      <c r="F60" s="58">
        <f t="shared" si="0"/>
        <v>100</v>
      </c>
      <c r="G60" s="2"/>
      <c r="H60" s="2"/>
      <c r="I60" s="2"/>
    </row>
    <row r="61" spans="2:9" ht="38.25" x14ac:dyDescent="0.25">
      <c r="B61" s="36" t="s">
        <v>303</v>
      </c>
      <c r="C61" s="48" t="s">
        <v>304</v>
      </c>
      <c r="D61" s="68">
        <v>19592.5</v>
      </c>
      <c r="E61" s="68">
        <v>19592.5</v>
      </c>
      <c r="F61" s="58"/>
      <c r="G61" s="2"/>
      <c r="H61" s="2"/>
      <c r="I61" s="2"/>
    </row>
    <row r="62" spans="2:9" ht="54.75" customHeight="1" x14ac:dyDescent="0.25">
      <c r="B62" s="41" t="s">
        <v>267</v>
      </c>
      <c r="C62" s="49" t="s">
        <v>268</v>
      </c>
      <c r="D62" s="62">
        <v>8510.7999999999993</v>
      </c>
      <c r="E62" s="62">
        <v>8510.7999999999993</v>
      </c>
      <c r="F62" s="58">
        <f t="shared" si="0"/>
        <v>100</v>
      </c>
      <c r="G62" s="2"/>
      <c r="H62" s="2"/>
      <c r="I62" s="2"/>
    </row>
    <row r="63" spans="2:9" ht="41.25" customHeight="1" x14ac:dyDescent="0.25">
      <c r="B63" s="41" t="s">
        <v>249</v>
      </c>
      <c r="C63" s="48" t="s">
        <v>269</v>
      </c>
      <c r="D63" s="62">
        <v>237072.5</v>
      </c>
      <c r="E63" s="62">
        <v>237072.5</v>
      </c>
      <c r="F63" s="58">
        <f t="shared" si="0"/>
        <v>100</v>
      </c>
      <c r="G63" s="2"/>
      <c r="H63" s="2"/>
      <c r="I63" s="2"/>
    </row>
    <row r="64" spans="2:9" ht="41.25" customHeight="1" x14ac:dyDescent="0.25">
      <c r="B64" s="41" t="s">
        <v>270</v>
      </c>
      <c r="C64" s="48" t="s">
        <v>271</v>
      </c>
      <c r="D64" s="62">
        <v>565.6</v>
      </c>
      <c r="E64" s="62">
        <v>565.6</v>
      </c>
      <c r="F64" s="58">
        <f t="shared" si="0"/>
        <v>100</v>
      </c>
      <c r="G64" s="2"/>
      <c r="H64" s="2"/>
      <c r="I64" s="2"/>
    </row>
    <row r="65" spans="2:9" ht="41.25" customHeight="1" x14ac:dyDescent="0.25">
      <c r="B65" s="41" t="s">
        <v>230</v>
      </c>
      <c r="C65" s="41" t="s">
        <v>226</v>
      </c>
      <c r="D65" s="62">
        <v>7679.3</v>
      </c>
      <c r="E65" s="62">
        <v>7679.2</v>
      </c>
      <c r="F65" s="58">
        <f t="shared" si="0"/>
        <v>99.998697797976376</v>
      </c>
      <c r="G65" s="2"/>
      <c r="H65" s="2"/>
      <c r="I65" s="2"/>
    </row>
    <row r="66" spans="2:9" ht="29.25" customHeight="1" x14ac:dyDescent="0.25">
      <c r="B66" s="41" t="s">
        <v>272</v>
      </c>
      <c r="C66" s="50" t="s">
        <v>273</v>
      </c>
      <c r="D66" s="62">
        <v>38636.9</v>
      </c>
      <c r="E66" s="62">
        <v>38636.9</v>
      </c>
      <c r="F66" s="58">
        <f t="shared" si="0"/>
        <v>100</v>
      </c>
      <c r="G66" s="2"/>
      <c r="H66" s="2"/>
      <c r="I66" s="2"/>
    </row>
    <row r="67" spans="2:9" ht="27.75" customHeight="1" x14ac:dyDescent="0.25">
      <c r="B67" s="41" t="s">
        <v>231</v>
      </c>
      <c r="C67" s="42" t="s">
        <v>274</v>
      </c>
      <c r="D67" s="62">
        <v>129.9</v>
      </c>
      <c r="E67" s="62">
        <v>129.9</v>
      </c>
      <c r="F67" s="58">
        <f t="shared" si="0"/>
        <v>100</v>
      </c>
      <c r="G67" s="2"/>
      <c r="H67" s="2"/>
      <c r="I67" s="2"/>
    </row>
    <row r="68" spans="2:9" ht="52.5" customHeight="1" x14ac:dyDescent="0.25">
      <c r="B68" s="41" t="s">
        <v>232</v>
      </c>
      <c r="C68" s="50" t="s">
        <v>275</v>
      </c>
      <c r="D68" s="62">
        <v>4040.4</v>
      </c>
      <c r="E68" s="62">
        <v>4040.4</v>
      </c>
      <c r="F68" s="58">
        <f t="shared" si="0"/>
        <v>100</v>
      </c>
      <c r="G68" s="2"/>
      <c r="H68" s="2"/>
      <c r="I68" s="2"/>
    </row>
    <row r="69" spans="2:9" ht="30" customHeight="1" x14ac:dyDescent="0.25">
      <c r="B69" s="41" t="s">
        <v>251</v>
      </c>
      <c r="C69" s="50" t="s">
        <v>252</v>
      </c>
      <c r="D69" s="62">
        <v>2525.3000000000002</v>
      </c>
      <c r="E69" s="62">
        <v>2525.3000000000002</v>
      </c>
      <c r="F69" s="58">
        <f t="shared" si="0"/>
        <v>100</v>
      </c>
      <c r="G69" s="2"/>
      <c r="H69" s="2"/>
      <c r="I69" s="2"/>
    </row>
    <row r="70" spans="2:9" ht="30" customHeight="1" x14ac:dyDescent="0.25">
      <c r="B70" s="41" t="s">
        <v>250</v>
      </c>
      <c r="C70" s="48" t="s">
        <v>276</v>
      </c>
      <c r="D70" s="62">
        <v>51295</v>
      </c>
      <c r="E70" s="62">
        <v>51295</v>
      </c>
      <c r="F70" s="58">
        <f t="shared" si="0"/>
        <v>100</v>
      </c>
      <c r="G70" s="2"/>
      <c r="H70" s="2"/>
      <c r="I70" s="2"/>
    </row>
    <row r="71" spans="2:9" ht="60.75" customHeight="1" x14ac:dyDescent="0.25">
      <c r="B71" s="41" t="s">
        <v>253</v>
      </c>
      <c r="C71" s="48" t="s">
        <v>254</v>
      </c>
      <c r="D71" s="62">
        <v>234456.6</v>
      </c>
      <c r="E71" s="62">
        <v>234456.6</v>
      </c>
      <c r="F71" s="58">
        <f t="shared" si="0"/>
        <v>100</v>
      </c>
      <c r="G71" s="2"/>
      <c r="H71" s="2"/>
      <c r="I71" s="2"/>
    </row>
    <row r="72" spans="2:9" ht="58.5" customHeight="1" x14ac:dyDescent="0.25">
      <c r="B72" s="44" t="s">
        <v>277</v>
      </c>
      <c r="C72" s="41" t="s">
        <v>227</v>
      </c>
      <c r="D72" s="62">
        <v>56662.2</v>
      </c>
      <c r="E72" s="62">
        <v>56662.2</v>
      </c>
      <c r="F72" s="58">
        <f t="shared" si="0"/>
        <v>100</v>
      </c>
      <c r="G72" s="2"/>
      <c r="H72" s="2"/>
      <c r="I72" s="2"/>
    </row>
    <row r="73" spans="2:9" ht="19.5" customHeight="1" x14ac:dyDescent="0.25">
      <c r="B73" s="36" t="s">
        <v>242</v>
      </c>
      <c r="C73" s="42" t="s">
        <v>51</v>
      </c>
      <c r="D73" s="64">
        <f>SUM(D74:D77)</f>
        <v>293399.2</v>
      </c>
      <c r="E73" s="64">
        <f>SUM(E74:E77)</f>
        <v>291970.5</v>
      </c>
      <c r="F73" s="58">
        <f t="shared" si="0"/>
        <v>99.513052523660591</v>
      </c>
      <c r="G73" s="2"/>
      <c r="H73" s="2"/>
      <c r="I73" s="2"/>
    </row>
    <row r="74" spans="2:9" ht="25.5" customHeight="1" x14ac:dyDescent="0.25">
      <c r="B74" s="36" t="s">
        <v>233</v>
      </c>
      <c r="C74" s="49" t="s">
        <v>278</v>
      </c>
      <c r="D74" s="62">
        <v>178221.4</v>
      </c>
      <c r="E74" s="62">
        <v>177421.8</v>
      </c>
      <c r="F74" s="58">
        <f t="shared" si="0"/>
        <v>99.551344563559709</v>
      </c>
      <c r="G74" s="2"/>
      <c r="H74" s="2"/>
      <c r="I74" s="2"/>
    </row>
    <row r="75" spans="2:9" ht="38.25" x14ac:dyDescent="0.25">
      <c r="B75" s="36" t="s">
        <v>279</v>
      </c>
      <c r="C75" s="42" t="s">
        <v>222</v>
      </c>
      <c r="D75" s="62">
        <v>62132.6</v>
      </c>
      <c r="E75" s="62">
        <v>62124.2</v>
      </c>
      <c r="F75" s="58">
        <f t="shared" si="0"/>
        <v>99.986480527130681</v>
      </c>
      <c r="G75" s="2"/>
      <c r="H75" s="2"/>
      <c r="I75" s="2"/>
    </row>
    <row r="76" spans="2:9" ht="38.25" customHeight="1" x14ac:dyDescent="0.25">
      <c r="B76" s="45" t="s">
        <v>234</v>
      </c>
      <c r="C76" s="49" t="s">
        <v>280</v>
      </c>
      <c r="D76" s="62">
        <v>41.2</v>
      </c>
      <c r="E76" s="62">
        <v>20.5</v>
      </c>
      <c r="F76" s="58">
        <f t="shared" si="0"/>
        <v>49.757281553398052</v>
      </c>
      <c r="G76" s="2"/>
      <c r="H76" s="2"/>
      <c r="I76" s="2"/>
    </row>
    <row r="77" spans="2:9" ht="51" x14ac:dyDescent="0.25">
      <c r="B77" s="45" t="s">
        <v>235</v>
      </c>
      <c r="C77" s="49" t="s">
        <v>281</v>
      </c>
      <c r="D77" s="58">
        <v>53004</v>
      </c>
      <c r="E77" s="58">
        <v>52404</v>
      </c>
      <c r="F77" s="58">
        <f t="shared" si="0"/>
        <v>98.868009961512342</v>
      </c>
      <c r="G77" s="2"/>
      <c r="H77" s="2"/>
      <c r="I77" s="2"/>
    </row>
    <row r="78" spans="2:9" ht="15.75" x14ac:dyDescent="0.25">
      <c r="B78" s="51" t="s">
        <v>236</v>
      </c>
      <c r="C78" s="43" t="s">
        <v>98</v>
      </c>
      <c r="D78" s="72">
        <f>D80+D81+D79</f>
        <v>12963.300000000001</v>
      </c>
      <c r="E78" s="65">
        <f>E80+E81+E79</f>
        <v>12963.300000000001</v>
      </c>
      <c r="F78" s="58">
        <f t="shared" si="0"/>
        <v>100</v>
      </c>
      <c r="G78" s="2"/>
      <c r="H78" s="2"/>
      <c r="I78" s="2"/>
    </row>
    <row r="79" spans="2:9" ht="25.5" customHeight="1" x14ac:dyDescent="0.25">
      <c r="B79" s="46" t="s">
        <v>237</v>
      </c>
      <c r="C79" s="36" t="s">
        <v>282</v>
      </c>
      <c r="D79" s="58">
        <v>1224.2</v>
      </c>
      <c r="E79" s="58">
        <v>1224.2</v>
      </c>
      <c r="F79" s="58">
        <f t="shared" si="0"/>
        <v>100</v>
      </c>
      <c r="G79" s="2"/>
      <c r="H79" s="2"/>
      <c r="I79" s="2"/>
    </row>
    <row r="80" spans="2:9" ht="53.25" customHeight="1" x14ac:dyDescent="0.25">
      <c r="B80" s="46" t="s">
        <v>243</v>
      </c>
      <c r="C80" s="41" t="s">
        <v>283</v>
      </c>
      <c r="D80" s="58">
        <v>10561.9</v>
      </c>
      <c r="E80" s="58">
        <v>10561.9</v>
      </c>
      <c r="F80" s="58">
        <f t="shared" si="0"/>
        <v>100</v>
      </c>
      <c r="G80" s="2"/>
      <c r="H80" s="2"/>
      <c r="I80" s="2"/>
    </row>
    <row r="81" spans="2:9" ht="42.75" customHeight="1" x14ac:dyDescent="0.25">
      <c r="B81" s="43" t="s">
        <v>238</v>
      </c>
      <c r="C81" s="49" t="s">
        <v>228</v>
      </c>
      <c r="D81" s="58">
        <v>1177.2</v>
      </c>
      <c r="E81" s="58">
        <v>1177.2</v>
      </c>
      <c r="F81" s="58">
        <f t="shared" ref="F81:F82" si="8">E81/D81*100</f>
        <v>100</v>
      </c>
      <c r="G81" s="2"/>
      <c r="H81" s="2"/>
      <c r="I81" s="2"/>
    </row>
    <row r="82" spans="2:9" ht="42.75" customHeight="1" x14ac:dyDescent="0.25">
      <c r="B82" s="43" t="s">
        <v>285</v>
      </c>
      <c r="C82" s="49" t="s">
        <v>284</v>
      </c>
      <c r="D82" s="58">
        <v>16318.2</v>
      </c>
      <c r="E82" s="58">
        <v>16360.7</v>
      </c>
      <c r="F82" s="58">
        <f t="shared" si="8"/>
        <v>100.2604453922614</v>
      </c>
      <c r="G82" s="2"/>
      <c r="H82" s="2"/>
      <c r="I82" s="2"/>
    </row>
    <row r="83" spans="2:9" ht="42.75" customHeight="1" x14ac:dyDescent="0.25">
      <c r="B83" s="43" t="s">
        <v>312</v>
      </c>
      <c r="C83" s="49" t="s">
        <v>311</v>
      </c>
      <c r="D83" s="58">
        <v>0</v>
      </c>
      <c r="E83" s="58">
        <v>621.1</v>
      </c>
      <c r="F83" s="58"/>
      <c r="G83" s="2"/>
      <c r="H83" s="2"/>
      <c r="I83" s="2"/>
    </row>
    <row r="84" spans="2:9" ht="39" x14ac:dyDescent="0.25">
      <c r="B84" s="51" t="s">
        <v>293</v>
      </c>
      <c r="C84" s="47" t="s">
        <v>292</v>
      </c>
      <c r="D84" s="52">
        <v>0</v>
      </c>
      <c r="E84" s="52">
        <v>-1756.2</v>
      </c>
      <c r="F84" s="58"/>
      <c r="G84" s="2"/>
      <c r="H84" s="2"/>
      <c r="I84" s="2"/>
    </row>
    <row r="85" spans="2:9" ht="15.75" x14ac:dyDescent="0.25">
      <c r="B85" s="40"/>
      <c r="C85" s="31"/>
      <c r="D85" s="31"/>
      <c r="E85" s="31"/>
      <c r="F85" s="53"/>
      <c r="G85" s="2"/>
      <c r="H85" s="2"/>
      <c r="I85" s="2"/>
    </row>
    <row r="86" spans="2:9" ht="15.75" x14ac:dyDescent="0.25">
      <c r="B86" s="31"/>
      <c r="C86" s="31"/>
      <c r="D86" s="31"/>
      <c r="E86" s="31"/>
      <c r="F86" s="31"/>
      <c r="G86" s="2"/>
      <c r="H86" s="2"/>
      <c r="I86" s="2"/>
    </row>
    <row r="87" spans="2:9" x14ac:dyDescent="0.2">
      <c r="B87" s="35"/>
      <c r="C87" s="35"/>
      <c r="D87" s="35"/>
      <c r="E87" s="35"/>
      <c r="F87" s="35"/>
    </row>
    <row r="88" spans="2:9" ht="12.75" customHeight="1" x14ac:dyDescent="0.2">
      <c r="B88" s="35"/>
      <c r="C88" s="35"/>
      <c r="D88" s="35"/>
      <c r="E88" s="35"/>
      <c r="F88" s="35"/>
    </row>
    <row r="89" spans="2:9" x14ac:dyDescent="0.2">
      <c r="B89" s="35"/>
      <c r="C89" s="35"/>
      <c r="D89" s="35"/>
      <c r="E89" s="35"/>
      <c r="F89" s="35"/>
    </row>
    <row r="90" spans="2:9" x14ac:dyDescent="0.2">
      <c r="B90" s="35"/>
      <c r="C90" s="35"/>
      <c r="D90" s="35"/>
      <c r="E90" s="35"/>
      <c r="F90" s="35"/>
    </row>
    <row r="91" spans="2:9" x14ac:dyDescent="0.2">
      <c r="B91" s="35"/>
      <c r="C91" s="35"/>
      <c r="D91" s="35"/>
      <c r="E91" s="35"/>
      <c r="F91" s="35"/>
    </row>
    <row r="92" spans="2:9" x14ac:dyDescent="0.2">
      <c r="B92" s="35"/>
      <c r="C92" s="35"/>
      <c r="D92" s="35"/>
      <c r="E92" s="35"/>
      <c r="F92" s="35"/>
    </row>
    <row r="93" spans="2:9" x14ac:dyDescent="0.2">
      <c r="B93" s="35"/>
      <c r="C93" s="35"/>
      <c r="D93" s="35"/>
      <c r="E93" s="35"/>
      <c r="F93" s="35"/>
    </row>
  </sheetData>
  <mergeCells count="14">
    <mergeCell ref="C6:D6"/>
    <mergeCell ref="C1:F1"/>
    <mergeCell ref="C2:F2"/>
    <mergeCell ref="C3:F3"/>
    <mergeCell ref="C4:F4"/>
    <mergeCell ref="C5:F5"/>
    <mergeCell ref="B7:F7"/>
    <mergeCell ref="B38:B39"/>
    <mergeCell ref="C38:C39"/>
    <mergeCell ref="D38:D39"/>
    <mergeCell ref="E38:E39"/>
    <mergeCell ref="F38:F39"/>
    <mergeCell ref="B8:F8"/>
    <mergeCell ref="B9:F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88" t="s">
        <v>101</v>
      </c>
      <c r="D1" s="88"/>
      <c r="E1" s="88"/>
      <c r="F1" s="88"/>
    </row>
    <row r="2" spans="2:6" x14ac:dyDescent="0.2">
      <c r="C2" s="88" t="s">
        <v>117</v>
      </c>
      <c r="D2" s="88"/>
      <c r="E2" s="88"/>
      <c r="F2" s="88"/>
    </row>
    <row r="3" spans="2:6" x14ac:dyDescent="0.2">
      <c r="C3" s="88" t="s">
        <v>102</v>
      </c>
      <c r="D3" s="88"/>
      <c r="E3" s="88"/>
      <c r="F3" s="88"/>
    </row>
    <row r="4" spans="2:6" x14ac:dyDescent="0.2">
      <c r="C4" s="88" t="s">
        <v>103</v>
      </c>
      <c r="D4" s="88"/>
      <c r="E4" s="88"/>
      <c r="F4" s="88"/>
    </row>
    <row r="5" spans="2:6" x14ac:dyDescent="0.2">
      <c r="C5" s="88" t="s">
        <v>104</v>
      </c>
      <c r="D5" s="88"/>
      <c r="E5" s="88"/>
      <c r="F5" s="88"/>
    </row>
    <row r="6" spans="2:6" x14ac:dyDescent="0.2">
      <c r="C6" s="82"/>
      <c r="D6" s="82"/>
    </row>
    <row r="7" spans="2:6" ht="34.5" customHeight="1" x14ac:dyDescent="0.25">
      <c r="B7" s="81" t="s">
        <v>193</v>
      </c>
      <c r="C7" s="81"/>
      <c r="D7" s="81"/>
      <c r="E7" s="81"/>
      <c r="F7" s="81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86" t="s">
        <v>35</v>
      </c>
      <c r="C33" s="87" t="s">
        <v>36</v>
      </c>
      <c r="D33" s="83" t="s">
        <v>136</v>
      </c>
      <c r="E33" s="83" t="s">
        <v>137</v>
      </c>
      <c r="F33" s="84">
        <f t="shared" si="0"/>
        <v>21.532846715328468</v>
      </c>
    </row>
    <row r="34" spans="2:6" ht="50.25" customHeight="1" x14ac:dyDescent="0.2">
      <c r="B34" s="86"/>
      <c r="C34" s="87"/>
      <c r="D34" s="83"/>
      <c r="E34" s="83"/>
      <c r="F34" s="85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люда</cp:lastModifiedBy>
  <cp:lastPrinted>2024-06-05T12:34:13Z</cp:lastPrinted>
  <dcterms:created xsi:type="dcterms:W3CDTF">1996-10-08T23:32:33Z</dcterms:created>
  <dcterms:modified xsi:type="dcterms:W3CDTF">2024-04-27T09:13:08Z</dcterms:modified>
</cp:coreProperties>
</file>